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f163\Desktop\PROGR ANUAL DE  ADQUISICIONES 2021\"/>
    </mc:Choice>
  </mc:AlternateContent>
  <bookViews>
    <workbookView xWindow="-120" yWindow="-120" windowWidth="20730" windowHeight="11160"/>
  </bookViews>
  <sheets>
    <sheet name="PAPELERIA" sheetId="4" r:id="rId1"/>
    <sheet name="LIMPIEZA" sheetId="2" r:id="rId2"/>
    <sheet name="CONSUMIBLES" sheetId="3" r:id="rId3"/>
    <sheet name="COMBUSTIBLES Y LUBR" sheetId="24" r:id="rId4"/>
    <sheet name="SERVS GRALES LUZ" sheetId="22" r:id="rId5"/>
    <sheet name="SERVS GRALES TELEFONO" sheetId="23" r:id="rId6"/>
    <sheet name="SERVS GRALES INTERNET" sheetId="19" r:id="rId7"/>
    <sheet name="SERVS ARREND EDIFICIOS" sheetId="25" r:id="rId8"/>
    <sheet name="SERVS ARREND EQUIPOS" sheetId="26" r:id="rId9"/>
    <sheet name="INFORME DE  GOBIERNO" sheetId="27" r:id="rId10"/>
    <sheet name="MANTTO AIRE ACOND" sheetId="29" r:id="rId11"/>
    <sheet name="REP Y MANTTO EQUIPO TRANS" sheetId="28" r:id="rId12"/>
    <sheet name="SEGUROS VEHICULOS" sheetId="32" r:id="rId13"/>
    <sheet name="PRODUCT MENORES HULE LLANTAS" sheetId="30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4" l="1"/>
  <c r="G31" i="4"/>
  <c r="G5" i="4"/>
  <c r="G87" i="4"/>
  <c r="G86" i="4"/>
  <c r="G85" i="4"/>
  <c r="G26" i="4"/>
  <c r="G27" i="4" s="1"/>
  <c r="G25" i="4"/>
  <c r="G59" i="2" l="1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28" i="2"/>
  <c r="G69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33" i="3"/>
  <c r="G55" i="2" l="1"/>
  <c r="G24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5" i="3"/>
  <c r="G26" i="3"/>
  <c r="G27" i="3"/>
  <c r="G28" i="3"/>
  <c r="G29" i="3"/>
  <c r="G7" i="3"/>
  <c r="G81" i="4"/>
  <c r="G30" i="3" l="1"/>
  <c r="G24" i="2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3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57" i="4" l="1"/>
  <c r="G58" i="4" s="1"/>
  <c r="G59" i="4" s="1"/>
</calcChain>
</file>

<file path=xl/sharedStrings.xml><?xml version="1.0" encoding="utf-8"?>
<sst xmlns="http://schemas.openxmlformats.org/spreadsheetml/2006/main" count="652" uniqueCount="238">
  <si>
    <t>GTO  CORRIENTE</t>
  </si>
  <si>
    <t>PIEZAS</t>
  </si>
  <si>
    <t>10</t>
  </si>
  <si>
    <t>30</t>
  </si>
  <si>
    <t>100</t>
  </si>
  <si>
    <t>PAQUETES</t>
  </si>
  <si>
    <t>BOLSAS</t>
  </si>
  <si>
    <t>BLOCKS</t>
  </si>
  <si>
    <t>200</t>
  </si>
  <si>
    <t>40</t>
  </si>
  <si>
    <t>MARCADOR PERMANENTE PUNTO FINO AZUL</t>
  </si>
  <si>
    <t>CINTA CANELA PARA EMPAQUE 48*50</t>
  </si>
  <si>
    <t>CUCHILLA PLASTICO GRANDE CUTTER</t>
  </si>
  <si>
    <t>CUCHILLA PLASTICO CHICA CUTTER</t>
  </si>
  <si>
    <t>BLOCK MEMO TIP MINI CUBO PASTEL 2*2</t>
  </si>
  <si>
    <t>50</t>
  </si>
  <si>
    <t>PAPEL OPALINA DELGADA TAMAÑO CARTA 125 GRS</t>
  </si>
  <si>
    <t xml:space="preserve">PAPEL OPALINA GRUESA TAMAÑO OFICIO 225 GRS </t>
  </si>
  <si>
    <t>77.840</t>
  </si>
  <si>
    <t>LIBRETA DE TAQUIGRAFIA LARGA 80 HOJAS</t>
  </si>
  <si>
    <t>LIBRETA FORMA FRANCESA 96 HOJAS RAYADA</t>
  </si>
  <si>
    <t>TABLA CLIP FIBRACEL TAMAÑO CARTA</t>
  </si>
  <si>
    <t>PEGAMENTO DE CONTACTO BROCHA 5 GRS</t>
  </si>
  <si>
    <t>CAJA ARCHIVADORA TAMAÑO CARTA PLASTICO</t>
  </si>
  <si>
    <t>SUB-TOTAL</t>
  </si>
  <si>
    <t>I.V.A.</t>
  </si>
  <si>
    <t>TOTAL</t>
  </si>
  <si>
    <t>ARTÍCULOS Y MATERIAL DE OFICINA</t>
  </si>
  <si>
    <t>CAJAS</t>
  </si>
  <si>
    <t>CLIP NO. 2 C/100</t>
  </si>
  <si>
    <t>LAPICERO PORTAMINAS  5MM</t>
  </si>
  <si>
    <t>PUNTILLA 5HB</t>
  </si>
  <si>
    <t>SACAPUNTAS METAL CUÑA</t>
  </si>
  <si>
    <t>BLOCK CUBO PASTEL 3X3</t>
  </si>
  <si>
    <t>BLOCK MEMO TIP 2X3</t>
  </si>
  <si>
    <t>TARJETA BLANCA C/100 5X8</t>
  </si>
  <si>
    <t xml:space="preserve">TARJETA BLANCA C/100 3X5 </t>
  </si>
  <si>
    <t>TARJETA RAYADA C/100 3X5</t>
  </si>
  <si>
    <t>TIJERAS 6"</t>
  </si>
  <si>
    <t>ENGRAPADORA 1/2 TIRA</t>
  </si>
  <si>
    <t>SEPARADORES TAMAÑO CARTA A-Z</t>
  </si>
  <si>
    <t>SEPARADORES TAMAÑO CARTA C/31</t>
  </si>
  <si>
    <t>SEPARADORES TAMAÑO CARTA C/12</t>
  </si>
  <si>
    <t>SEPARADORES TAMAÑO CARTA C/15</t>
  </si>
  <si>
    <t>PROTECTOR HOJAS TAMAÑO CARTA C/100</t>
  </si>
  <si>
    <t>ENGRAPADORA USO PESADO</t>
  </si>
  <si>
    <t>GRAPAS 23/12 C/1000</t>
  </si>
  <si>
    <t>CINTA CANELA PARA EMPAQUE 48X50</t>
  </si>
  <si>
    <t xml:space="preserve">SEPARADORES TAMAÑO CARTA C/10                                                                   </t>
  </si>
  <si>
    <t xml:space="preserve">CLIP NO. 1 C/100                                                                                                                         </t>
  </si>
  <si>
    <t xml:space="preserve">MARCADOR PARA PINTARRON C/4 PIEZAS                                                      </t>
  </si>
  <si>
    <t>HOJAS BLANCAS TAMAÑO CARTA CON 10 PAQ DE 100 PZAS</t>
  </si>
  <si>
    <t>HOJAS BLANCAS TAMAÑO OFICIO CON 10 PAQTS CON 100 PZAS</t>
  </si>
  <si>
    <t>MATERIALES Y ARTÍCULOS DE LIMPIEZA</t>
  </si>
  <si>
    <t>15</t>
  </si>
  <si>
    <t>3</t>
  </si>
  <si>
    <t>KILOS</t>
  </si>
  <si>
    <t>6</t>
  </si>
  <si>
    <t>4</t>
  </si>
  <si>
    <t>DISPONIBLE</t>
  </si>
  <si>
    <t>SUMINISTROS INFORMÁTICOS</t>
  </si>
  <si>
    <t>PRIMER TRIMESTRE</t>
  </si>
  <si>
    <t>MATERIALES Y ARTICULOS DE LIMPIEZA</t>
  </si>
  <si>
    <t>CAJA DE ARCHIVO MUERTO TAMAÑO CARTA</t>
  </si>
  <si>
    <t>CARPETA BROCHE METÁLICO DE 8 CM VERDE TAMAÑO CARTA</t>
  </si>
  <si>
    <t>CARPETA BROCHE METÁLICO DE 8 CM AZUL MARINO TAMAÑO OFICIO</t>
  </si>
  <si>
    <t xml:space="preserve">CARPETA RECOPILADORA TAMAÑO CARTA </t>
  </si>
  <si>
    <t>CARPETA RECOPILADORA TAMAÑO OFICIO</t>
  </si>
  <si>
    <t>CERA PARA CONTAR CUENTA FACIL</t>
  </si>
  <si>
    <t xml:space="preserve">CINTHA ADHESIVA 24MM X 65 MTS </t>
  </si>
  <si>
    <t xml:space="preserve">CINTA CANELA DE 48 MM X 50 MTS </t>
  </si>
  <si>
    <t>CUTTER GRANDE PLÁSTICO</t>
  </si>
  <si>
    <t>HOJAS BLANCAS TAMAÑO CARTA C/500 HOJAS 37 KGS</t>
  </si>
  <si>
    <t>HOJAS BLANCAS TAMAÑO OFICIO C/500 HOJAS 50 GRS</t>
  </si>
  <si>
    <t>LAPIZ NO. 2 MADERA HEXAGONAL CON BORRADOR</t>
  </si>
  <si>
    <t>LIGAS NO. 18 DE 80 GRS</t>
  </si>
  <si>
    <t>PEGAMENTO EN BARRA DE 40 GRS</t>
  </si>
  <si>
    <t>PORTAMINAS 0.5 MM CON BORRADOR</t>
  </si>
  <si>
    <t>SACAPUNTAS TRADICIONAL DE METAL</t>
  </si>
  <si>
    <t>16.600</t>
  </si>
  <si>
    <t>13.451</t>
  </si>
  <si>
    <t>10.000</t>
  </si>
  <si>
    <t>3.517</t>
  </si>
  <si>
    <t>13.595</t>
  </si>
  <si>
    <t>10.870</t>
  </si>
  <si>
    <t>7.040</t>
  </si>
  <si>
    <t>4.720</t>
  </si>
  <si>
    <t>50.220</t>
  </si>
  <si>
    <t>25.040</t>
  </si>
  <si>
    <t>150</t>
  </si>
  <si>
    <t>BOLSA PLASTICO NEGRA PARA BASURA 60X90</t>
  </si>
  <si>
    <t>CAJA</t>
  </si>
  <si>
    <t>PARES</t>
  </si>
  <si>
    <t>BOLSA PLASTICO NEGRA PARA BASURA 70X90</t>
  </si>
  <si>
    <t>BOLSA JUMBO NEGRA PARA BASURA</t>
  </si>
  <si>
    <t>BOLSA CAMISETA NEGRA JUMBO</t>
  </si>
  <si>
    <t>CLORO 950 ML C/15 PIEZAS</t>
  </si>
  <si>
    <t>ESCOBA PLASTICO GRANDE 5 HILOS</t>
  </si>
  <si>
    <t>GUANTES LATEX 8 - 10</t>
  </si>
  <si>
    <t>INSECTICIDA AEROSOL DE 320 GRS</t>
  </si>
  <si>
    <t>JABON EN POLVO DE 500 GRS</t>
  </si>
  <si>
    <t>LIMPIADOR MULTIUSOS VARIOS AROMAS 1 LT C/12</t>
  </si>
  <si>
    <t>LIMPIAVIDRIOS CON ATOMIZADOR 750 ML</t>
  </si>
  <si>
    <t>LUSTRADOR DE MADERA EN SPRAY C/12</t>
  </si>
  <si>
    <t>PAPEL HIGIENICO JUNIOR ROLLO 200 MTS PARA DESPACHADOR</t>
  </si>
  <si>
    <t>REPUESTO FUNDA PARA MAPEADOR DE 60 CMS</t>
  </si>
  <si>
    <t>REPUESTO FUNDA PARA MAPEADOR DE 90 CMS</t>
  </si>
  <si>
    <t>VENENO PARA RATAS</t>
  </si>
  <si>
    <t>240.00</t>
  </si>
  <si>
    <t>498.00</t>
  </si>
  <si>
    <t>912.00</t>
  </si>
  <si>
    <t>39.00</t>
  </si>
  <si>
    <t>45.00</t>
  </si>
  <si>
    <t>MATERIAL Y CONSUMIBLES DE CÓMPUTO</t>
  </si>
  <si>
    <t>MATERIAL DE LIMPIEZA</t>
  </si>
  <si>
    <t>CANTIDAD</t>
  </si>
  <si>
    <t>CONCEPTO</t>
  </si>
  <si>
    <t>U/MEDIDA</t>
  </si>
  <si>
    <t>SEMESTRAL</t>
  </si>
  <si>
    <t>MENSUAL</t>
  </si>
  <si>
    <t>ANUAL</t>
  </si>
  <si>
    <t>NEUMÁTICOS</t>
  </si>
  <si>
    <t>PRIMER CUATRIMESTRE</t>
  </si>
  <si>
    <t>SEGUNDO CUATRIMESTRE</t>
  </si>
  <si>
    <t>TERCER CUATRIMESTRE</t>
  </si>
  <si>
    <t xml:space="preserve">                            </t>
  </si>
  <si>
    <t>29.00</t>
  </si>
  <si>
    <t>9.213</t>
  </si>
  <si>
    <t>5.678</t>
  </si>
  <si>
    <t>15.768</t>
  </si>
  <si>
    <t>11.126</t>
  </si>
  <si>
    <t>935.567</t>
  </si>
  <si>
    <t>876.345</t>
  </si>
  <si>
    <t>29.456</t>
  </si>
  <si>
    <t>33.234</t>
  </si>
  <si>
    <t>13.567</t>
  </si>
  <si>
    <t>12.768</t>
  </si>
  <si>
    <t>55.567</t>
  </si>
  <si>
    <t>13.45</t>
  </si>
  <si>
    <t>10.676</t>
  </si>
  <si>
    <t>23.789</t>
  </si>
  <si>
    <t>24.789</t>
  </si>
  <si>
    <t>32.78</t>
  </si>
  <si>
    <t>80</t>
  </si>
  <si>
    <t>37.89</t>
  </si>
  <si>
    <t>199.45</t>
  </si>
  <si>
    <t>35.78</t>
  </si>
  <si>
    <t>25.89</t>
  </si>
  <si>
    <t>765.90</t>
  </si>
  <si>
    <t>16.89</t>
  </si>
  <si>
    <t>267.90</t>
  </si>
  <si>
    <t>249.90</t>
  </si>
  <si>
    <t>41.10</t>
  </si>
  <si>
    <t>TOALLAS INTERDOBLADAS BLANCAS C/100 HOJAS C/PQT</t>
  </si>
  <si>
    <t>2</t>
  </si>
  <si>
    <t>1,734.20</t>
  </si>
  <si>
    <t xml:space="preserve">                                     PROYECCIÓN DE COMPRAS  2021</t>
  </si>
  <si>
    <t xml:space="preserve">                                     PROYECCIÓN DE COMPRAS   2021</t>
  </si>
  <si>
    <t>MATERIAL DE PAPELERIA Y ARTICULOS DE OFICINA</t>
  </si>
  <si>
    <t>TONER NEGRO IMPRESORA HP LASER JET M 603 NO. PARTE CE390A</t>
  </si>
  <si>
    <t>TONER NEGRO IMPRESORA HP 85A 1102W NO. PARTE CE285A</t>
  </si>
  <si>
    <t>TONER NEGRO IMPRESORA HP M 604 81A NO. PARTE CF281A</t>
  </si>
  <si>
    <t>TONER NEGRO IMPRESORA SAMSUMG  M2070 NO. PARTE MLT-D111S</t>
  </si>
  <si>
    <t>TONER NEGRO IMPRESORA HP PRO MFP M177FW 130A NO. PARTE CF350A</t>
  </si>
  <si>
    <t>TONER CIAN IMPRESORA HP PRO MFP M177FW NO. PARTE  CF351A</t>
  </si>
  <si>
    <t>TONER AMARILLO IMPRESORA HP PRO MFP M177FW NO . PARTE CF352A</t>
  </si>
  <si>
    <t>TONER MAGENTA IMPRESORA HP PRO MFP M177FW NO. PARTECF353A</t>
  </si>
  <si>
    <t>CARTUCHO TINTA NEGRA IMPRESORA  MFP 477 DW NO. PARTE LORL96AL</t>
  </si>
  <si>
    <t>CARTUCHO TINTA AMARILLA IMPRESORA  MFP 477 DW NO. PARTE LORL93AL</t>
  </si>
  <si>
    <t>CARTUCHO TINTA CIAN IMPRESORA  MFP 477 DW NO. PARTE LORL87AL</t>
  </si>
  <si>
    <t>CARTUCHO TINTA MAGENTA MPRESORA  MFP 477 DW NO. PARTE LORL90AL</t>
  </si>
  <si>
    <t>TONER NEGRO IMPRESORA SAMSUMG M2020W NO. PARTE MLT-D111S</t>
  </si>
  <si>
    <t>TONER NEGRO IMPRESORA HP P4015N HP64A NO. PARTE CC364A</t>
  </si>
  <si>
    <t>BOTELLA TINTA NEGRA IMPRESORA EPSON L565 NO. PARTE T664</t>
  </si>
  <si>
    <t>BOTELLA TINTA CIAN IMPRESORA EPSON L565 NO. PARTE T664</t>
  </si>
  <si>
    <t>BOTELLA TINTA AMARILLO IMPRESORA EPSON L565 NO. PARTE T664</t>
  </si>
  <si>
    <t>BOTELLA TINTA MAGENTA IMPRESORA EPSON L565 NO. PARTE T664</t>
  </si>
  <si>
    <t>3,678.89</t>
  </si>
  <si>
    <t>2,101.50</t>
  </si>
  <si>
    <t>4,658.30</t>
  </si>
  <si>
    <t>1,765.44</t>
  </si>
  <si>
    <t>4,798.99</t>
  </si>
  <si>
    <t>1,112.54</t>
  </si>
  <si>
    <t>TONER NEGRO IMPRESORA HP 2035 NO. PARTE  05A</t>
  </si>
  <si>
    <t>2,499.40</t>
  </si>
  <si>
    <t>3,356.76</t>
  </si>
  <si>
    <t>3,859.10</t>
  </si>
  <si>
    <t>TONER MAGENTA IMPRESORA CP 2025 NO. PARTE CC533A</t>
  </si>
  <si>
    <t>TONER AMARILLO IMPRESORA CP 2025 NO. PARTE CC532A</t>
  </si>
  <si>
    <t>TONER CIAN IMPRESORA HP CP 2025 NO. PARTE CC531A</t>
  </si>
  <si>
    <t>TONER NEGRO IMPRESORA HP CP 2025 NO. PARTE CC530A</t>
  </si>
  <si>
    <t>20</t>
  </si>
  <si>
    <t xml:space="preserve"> </t>
  </si>
  <si>
    <t>90</t>
  </si>
  <si>
    <t>1,980.00</t>
  </si>
  <si>
    <t>1,798.90</t>
  </si>
  <si>
    <t>312.98</t>
  </si>
  <si>
    <t>PAPEL HIGIENICO CON 4 PIEZAS</t>
  </si>
  <si>
    <t>33.35</t>
  </si>
  <si>
    <t>TRAPEADOR DE HILO DE 1/2 KG</t>
  </si>
  <si>
    <t>55.99</t>
  </si>
  <si>
    <t>JALADOR LIMPIAVIDRIOS DE 20 CMS</t>
  </si>
  <si>
    <t>27.98</t>
  </si>
  <si>
    <t>18</t>
  </si>
  <si>
    <t>SERVICIOS DE ACCESO A INTERNET</t>
  </si>
  <si>
    <t xml:space="preserve"> 31000        SERVICIOS GENERALES</t>
  </si>
  <si>
    <t>BIMESTRAL</t>
  </si>
  <si>
    <t>TOTAL ANUAL</t>
  </si>
  <si>
    <t>TELEFONÍA TRADICIONAL</t>
  </si>
  <si>
    <t>ENERGÍA ELÉCTRICA</t>
  </si>
  <si>
    <t xml:space="preserve"> 26000        COMBUSTIBLES, LUBRICANTES Y ADITIVOS</t>
  </si>
  <si>
    <t>COMBUSTIBLES, LUBRICANTES Y ADITIVOS</t>
  </si>
  <si>
    <t xml:space="preserve"> 32000        SERVICIOS DE ARRENDAMIENTO</t>
  </si>
  <si>
    <t xml:space="preserve">PROYECCIÓN MENSUAL </t>
  </si>
  <si>
    <t>PRESUPUESTADO</t>
  </si>
  <si>
    <t>ACCESO A INTERNET</t>
  </si>
  <si>
    <t>COMBUSTIBLES, LUBRICANTES           Y ADITIVOS</t>
  </si>
  <si>
    <t>PROYECCIÓN BIMESTRAL</t>
  </si>
  <si>
    <t>ARRENDAMIENTO DE EDIFICIOS</t>
  </si>
  <si>
    <t>ARRENDAMIENTO DE EQUIPOS Y BIENES</t>
  </si>
  <si>
    <t xml:space="preserve"> 35000        SERVICIOS DE INSTALACIÓN, REPARACIÓN Y MANTENIMIENTO</t>
  </si>
  <si>
    <t>REPARACIÓN Y MANTENIMIENTO DE EQUIPO DE TRANSPORTE</t>
  </si>
  <si>
    <t>INFORME DE GOBIERNO</t>
  </si>
  <si>
    <t>MANTENIMIENTO DE EQUIPO DE AIRE ACONDICIONADO</t>
  </si>
  <si>
    <t>ARRENDAMIENTO DE EQUIPOS  DE CÓMPUTO Y ARRENDAMIENTO DE FOTOCOPIADORAS</t>
  </si>
  <si>
    <t xml:space="preserve"> 29000        HERRAMIENTAS, REFACCIONES Y ACCESORIOS MENORES</t>
  </si>
  <si>
    <t>PRODUCTOS MENORES DE HULE PARA EQUIPO DE TRANSPORTE</t>
  </si>
  <si>
    <t>PROYECCIÓN ANUAL</t>
  </si>
  <si>
    <t xml:space="preserve"> 56000        MAQUINARIAS OTROS EQUIPOS Y HERRAMIENTAS</t>
  </si>
  <si>
    <t>SISTEMAS DE AIRE ACONDICIONADO, CALEFACCIÓN Y DE REFRIGERACIÓN INDUSTRIAL Y COMERCIAL</t>
  </si>
  <si>
    <t>SEGUROS VEHÍCULOS</t>
  </si>
  <si>
    <t xml:space="preserve"> 34501        SEGUROS DE BIENES PATRIMONIALES</t>
  </si>
  <si>
    <t>SEGUROS DE BIENES PATRIMONIALES</t>
  </si>
  <si>
    <t>GASTOS DE ORDEN SOCIAL Y CULTURAL</t>
  </si>
  <si>
    <t xml:space="preserve"> 38000        SERVICIOS OFICIALES</t>
  </si>
  <si>
    <t>70</t>
  </si>
  <si>
    <t>MARZO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</si>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</sst>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lgerian"/>
      <family val="5"/>
    </font>
    <font>
      <b/>
      <sz val="12"/>
      <color theme="1"/>
      <name val="Arial Black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1"/>
      <color theme="1"/>
      <name val="Arial Black"/>
      <family val="2"/>
    </font>
    <font>
      <b/>
      <sz val="10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49" fontId="8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49" fontId="6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 vertical="top" wrapText="1"/>
    </xf>
    <xf numFmtId="49" fontId="9" fillId="2" borderId="1" xfId="0" applyNumberFormat="1" applyFont="1" applyFill="1" applyBorder="1"/>
    <xf numFmtId="0" fontId="6" fillId="2" borderId="1" xfId="0" applyFont="1" applyFill="1" applyBorder="1"/>
    <xf numFmtId="49" fontId="6" fillId="2" borderId="9" xfId="0" applyNumberFormat="1" applyFont="1" applyFill="1" applyBorder="1"/>
    <xf numFmtId="49" fontId="6" fillId="2" borderId="7" xfId="0" applyNumberFormat="1" applyFont="1" applyFill="1" applyBorder="1"/>
    <xf numFmtId="49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4" fontId="7" fillId="2" borderId="10" xfId="0" applyNumberFormat="1" applyFont="1" applyFill="1" applyBorder="1" applyAlignment="1">
      <alignment horizontal="right" vertical="top" wrapText="1"/>
    </xf>
    <xf numFmtId="49" fontId="6" fillId="2" borderId="11" xfId="0" applyNumberFormat="1" applyFont="1" applyFill="1" applyBorder="1"/>
    <xf numFmtId="4" fontId="7" fillId="2" borderId="12" xfId="0" applyNumberFormat="1" applyFont="1" applyFill="1" applyBorder="1" applyAlignment="1">
      <alignment horizontal="right" vertical="top" wrapText="1"/>
    </xf>
    <xf numFmtId="0" fontId="6" fillId="2" borderId="11" xfId="0" applyFont="1" applyFill="1" applyBorder="1"/>
    <xf numFmtId="0" fontId="6" fillId="2" borderId="8" xfId="0" applyFont="1" applyFill="1" applyBorder="1"/>
    <xf numFmtId="4" fontId="7" fillId="2" borderId="14" xfId="0" applyNumberFormat="1" applyFont="1" applyFill="1" applyBorder="1" applyAlignment="1">
      <alignment horizontal="right" vertical="top" wrapText="1"/>
    </xf>
    <xf numFmtId="0" fontId="7" fillId="2" borderId="15" xfId="0" applyFont="1" applyFill="1" applyBorder="1" applyAlignment="1">
      <alignment horizontal="center"/>
    </xf>
    <xf numFmtId="0" fontId="0" fillId="0" borderId="16" xfId="0" applyBorder="1"/>
    <xf numFmtId="0" fontId="7" fillId="2" borderId="18" xfId="0" applyFont="1" applyFill="1" applyBorder="1" applyAlignment="1">
      <alignment horizontal="center"/>
    </xf>
    <xf numFmtId="0" fontId="0" fillId="0" borderId="0" xfId="0" applyBorder="1"/>
    <xf numFmtId="0" fontId="0" fillId="0" borderId="21" xfId="0" applyBorder="1"/>
    <xf numFmtId="4" fontId="2" fillId="0" borderId="17" xfId="0" applyNumberFormat="1" applyFont="1" applyBorder="1"/>
    <xf numFmtId="4" fontId="2" fillId="0" borderId="19" xfId="0" applyNumberFormat="1" applyFont="1" applyBorder="1"/>
    <xf numFmtId="0" fontId="6" fillId="2" borderId="1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center"/>
    </xf>
    <xf numFmtId="4" fontId="2" fillId="0" borderId="22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 vertical="top" wrapText="1"/>
    </xf>
    <xf numFmtId="4" fontId="7" fillId="2" borderId="8" xfId="0" applyNumberFormat="1" applyFont="1" applyFill="1" applyBorder="1" applyAlignment="1">
      <alignment horizontal="right" vertical="top" wrapText="1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4" fontId="2" fillId="0" borderId="0" xfId="0" applyNumberFormat="1" applyFont="1" applyBorder="1"/>
    <xf numFmtId="49" fontId="6" fillId="2" borderId="23" xfId="0" applyNumberFormat="1" applyFont="1" applyFill="1" applyBorder="1"/>
    <xf numFmtId="49" fontId="6" fillId="2" borderId="24" xfId="0" applyNumberFormat="1" applyFont="1" applyFill="1" applyBorder="1"/>
    <xf numFmtId="0" fontId="6" fillId="2" borderId="23" xfId="0" applyFont="1" applyFill="1" applyBorder="1"/>
    <xf numFmtId="0" fontId="6" fillId="2" borderId="24" xfId="0" applyFont="1" applyFill="1" applyBorder="1"/>
    <xf numFmtId="49" fontId="9" fillId="2" borderId="25" xfId="0" applyNumberFormat="1" applyFont="1" applyFill="1" applyBorder="1"/>
    <xf numFmtId="49" fontId="6" fillId="2" borderId="25" xfId="0" applyNumberFormat="1" applyFont="1" applyFill="1" applyBorder="1"/>
    <xf numFmtId="49" fontId="6" fillId="2" borderId="26" xfId="0" applyNumberFormat="1" applyFont="1" applyFill="1" applyBorder="1"/>
    <xf numFmtId="0" fontId="6" fillId="2" borderId="25" xfId="0" applyFont="1" applyFill="1" applyBorder="1"/>
    <xf numFmtId="0" fontId="6" fillId="2" borderId="26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49" fontId="6" fillId="2" borderId="0" xfId="0" applyNumberFormat="1" applyFont="1" applyFill="1" applyBorder="1"/>
    <xf numFmtId="4" fontId="7" fillId="2" borderId="0" xfId="0" applyNumberFormat="1" applyFont="1" applyFill="1" applyBorder="1" applyAlignment="1">
      <alignment horizontal="right" vertical="top" wrapText="1"/>
    </xf>
    <xf numFmtId="49" fontId="6" fillId="2" borderId="27" xfId="0" applyNumberFormat="1" applyFont="1" applyFill="1" applyBorder="1"/>
    <xf numFmtId="49" fontId="6" fillId="2" borderId="13" xfId="0" applyNumberFormat="1" applyFont="1" applyFill="1" applyBorder="1"/>
    <xf numFmtId="49" fontId="6" fillId="2" borderId="8" xfId="0" applyNumberFormat="1" applyFont="1" applyFill="1" applyBorder="1"/>
    <xf numFmtId="49" fontId="7" fillId="2" borderId="8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49" fontId="6" fillId="2" borderId="28" xfId="0" applyNumberFormat="1" applyFont="1" applyFill="1" applyBorder="1"/>
    <xf numFmtId="49" fontId="6" fillId="2" borderId="29" xfId="0" applyNumberFormat="1" applyFont="1" applyFill="1" applyBorder="1"/>
    <xf numFmtId="49" fontId="6" fillId="2" borderId="31" xfId="0" applyNumberFormat="1" applyFont="1" applyFill="1" applyBorder="1"/>
    <xf numFmtId="49" fontId="7" fillId="2" borderId="31" xfId="0" applyNumberFormat="1" applyFont="1" applyFill="1" applyBorder="1" applyAlignment="1">
      <alignment horizontal="center"/>
    </xf>
    <xf numFmtId="49" fontId="7" fillId="2" borderId="27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3" fontId="7" fillId="2" borderId="27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6" fillId="2" borderId="32" xfId="0" applyFont="1" applyFill="1" applyBorder="1"/>
    <xf numFmtId="49" fontId="9" fillId="2" borderId="23" xfId="0" applyNumberFormat="1" applyFont="1" applyFill="1" applyBorder="1"/>
    <xf numFmtId="49" fontId="9" fillId="2" borderId="27" xfId="0" applyNumberFormat="1" applyFont="1" applyFill="1" applyBorder="1"/>
    <xf numFmtId="49" fontId="6" fillId="2" borderId="32" xfId="0" applyNumberFormat="1" applyFont="1" applyFill="1" applyBorder="1"/>
    <xf numFmtId="0" fontId="6" fillId="2" borderId="27" xfId="0" applyFont="1" applyFill="1" applyBorder="1"/>
    <xf numFmtId="0" fontId="6" fillId="2" borderId="23" xfId="0" applyFont="1" applyFill="1" applyBorder="1" applyAlignment="1"/>
    <xf numFmtId="0" fontId="6" fillId="2" borderId="27" xfId="0" applyFont="1" applyFill="1" applyBorder="1" applyAlignment="1"/>
    <xf numFmtId="0" fontId="6" fillId="2" borderId="25" xfId="0" applyFont="1" applyFill="1" applyBorder="1" applyAlignment="1"/>
    <xf numFmtId="0" fontId="6" fillId="2" borderId="33" xfId="0" applyFont="1" applyFill="1" applyBorder="1"/>
    <xf numFmtId="8" fontId="1" fillId="0" borderId="3" xfId="0" applyNumberFormat="1" applyFont="1" applyBorder="1" applyAlignment="1">
      <alignment horizontal="center"/>
    </xf>
    <xf numFmtId="8" fontId="1" fillId="3" borderId="3" xfId="0" applyNumberFormat="1" applyFont="1" applyFill="1" applyBorder="1" applyAlignment="1">
      <alignment horizontal="center"/>
    </xf>
    <xf numFmtId="8" fontId="1" fillId="2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4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right"/>
    </xf>
    <xf numFmtId="8" fontId="1" fillId="4" borderId="3" xfId="0" applyNumberFormat="1" applyFont="1" applyFill="1" applyBorder="1" applyAlignment="1">
      <alignment horizontal="center"/>
    </xf>
    <xf numFmtId="4" fontId="0" fillId="0" borderId="0" xfId="0" applyNumberFormat="1"/>
    <xf numFmtId="8" fontId="1" fillId="0" borderId="34" xfId="0" applyNumberFormat="1" applyFont="1" applyFill="1" applyBorder="1" applyAlignment="1">
      <alignment horizontal="center"/>
    </xf>
    <xf numFmtId="3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8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center"/>
    </xf>
    <xf numFmtId="0" fontId="11" fillId="3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8" fontId="4" fillId="0" borderId="35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8" fontId="4" fillId="3" borderId="35" xfId="0" applyNumberFormat="1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8" fontId="1" fillId="0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1</xdr:col>
      <xdr:colOff>2200275</xdr:colOff>
      <xdr:row>2</xdr:row>
      <xdr:rowOff>285750</xdr:rowOff>
    </xdr:to>
    <xdr:pic>
      <xdr:nvPicPr>
        <xdr:cNvPr id="3" name="Imagen 2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1</xdr:col>
      <xdr:colOff>2447925</xdr:colOff>
      <xdr:row>2</xdr:row>
      <xdr:rowOff>304800</xdr:rowOff>
    </xdr:to>
    <xdr:pic>
      <xdr:nvPicPr>
        <xdr:cNvPr id="2" name="Imagen 1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1</xdr:col>
      <xdr:colOff>2581275</xdr:colOff>
      <xdr:row>2</xdr:row>
      <xdr:rowOff>304800</xdr:rowOff>
    </xdr:to>
    <xdr:pic>
      <xdr:nvPicPr>
        <xdr:cNvPr id="2" name="Imagen 1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114300</xdr:rowOff>
    </xdr:from>
    <xdr:to>
      <xdr:col>1</xdr:col>
      <xdr:colOff>2305051</xdr:colOff>
      <xdr:row>2</xdr:row>
      <xdr:rowOff>123825</xdr:rowOff>
    </xdr:to>
    <xdr:pic>
      <xdr:nvPicPr>
        <xdr:cNvPr id="2" name="Imagen 1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14300"/>
          <a:ext cx="310515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114300</xdr:rowOff>
    </xdr:from>
    <xdr:to>
      <xdr:col>1</xdr:col>
      <xdr:colOff>2305051</xdr:colOff>
      <xdr:row>2</xdr:row>
      <xdr:rowOff>123825</xdr:rowOff>
    </xdr:to>
    <xdr:pic>
      <xdr:nvPicPr>
        <xdr:cNvPr id="2" name="Imagen 1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14300"/>
          <a:ext cx="310515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114300</xdr:rowOff>
    </xdr:from>
    <xdr:to>
      <xdr:col>1</xdr:col>
      <xdr:colOff>2305051</xdr:colOff>
      <xdr:row>2</xdr:row>
      <xdr:rowOff>123825</xdr:rowOff>
    </xdr:to>
    <xdr:pic>
      <xdr:nvPicPr>
        <xdr:cNvPr id="2" name="Imagen 1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14300"/>
          <a:ext cx="310515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2209800</xdr:colOff>
      <xdr:row>2</xdr:row>
      <xdr:rowOff>342900</xdr:rowOff>
    </xdr:to>
    <xdr:pic>
      <xdr:nvPicPr>
        <xdr:cNvPr id="3" name="Imagen 2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95250</xdr:rowOff>
    </xdr:from>
    <xdr:to>
      <xdr:col>1</xdr:col>
      <xdr:colOff>1495426</xdr:colOff>
      <xdr:row>2</xdr:row>
      <xdr:rowOff>47625</xdr:rowOff>
    </xdr:to>
    <xdr:pic>
      <xdr:nvPicPr>
        <xdr:cNvPr id="3" name="Imagen 2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95250"/>
          <a:ext cx="249555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1</xdr:col>
      <xdr:colOff>2362200</xdr:colOff>
      <xdr:row>2</xdr:row>
      <xdr:rowOff>304800</xdr:rowOff>
    </xdr:to>
    <xdr:pic>
      <xdr:nvPicPr>
        <xdr:cNvPr id="2" name="Imagen 1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1</xdr:col>
      <xdr:colOff>2362200</xdr:colOff>
      <xdr:row>2</xdr:row>
      <xdr:rowOff>304800</xdr:rowOff>
    </xdr:to>
    <xdr:pic>
      <xdr:nvPicPr>
        <xdr:cNvPr id="2" name="Imagen 1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1</xdr:col>
      <xdr:colOff>2362200</xdr:colOff>
      <xdr:row>2</xdr:row>
      <xdr:rowOff>304800</xdr:rowOff>
    </xdr:to>
    <xdr:pic>
      <xdr:nvPicPr>
        <xdr:cNvPr id="2" name="Imagen 1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1</xdr:col>
      <xdr:colOff>2447925</xdr:colOff>
      <xdr:row>2</xdr:row>
      <xdr:rowOff>304800</xdr:rowOff>
    </xdr:to>
    <xdr:pic>
      <xdr:nvPicPr>
        <xdr:cNvPr id="2" name="Imagen 1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1</xdr:col>
      <xdr:colOff>2447925</xdr:colOff>
      <xdr:row>2</xdr:row>
      <xdr:rowOff>304800</xdr:rowOff>
    </xdr:to>
    <xdr:pic>
      <xdr:nvPicPr>
        <xdr:cNvPr id="2" name="Imagen 1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1</xdr:col>
      <xdr:colOff>2447925</xdr:colOff>
      <xdr:row>2</xdr:row>
      <xdr:rowOff>304800</xdr:rowOff>
    </xdr:to>
    <xdr:pic>
      <xdr:nvPicPr>
        <xdr:cNvPr id="2" name="Imagen 1" descr="Macintosh HD:Users:ptorres:Desktop:LOGO GRANDE SDS-02 (1).pn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2480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8"/>
  <sheetViews>
    <sheetView tabSelected="1" workbookViewId="0">
      <selection activeCell="I13" sqref="I13"/>
    </sheetView>
  </sheetViews>
  <sheetFormatPr baseColWidth="10" defaultRowHeight="15" x14ac:dyDescent="0.25"/>
  <cols>
    <col min="1" max="1" width="18" customWidth="1"/>
    <col min="2" max="2" width="45.5703125" customWidth="1"/>
    <col min="3" max="3" width="11.85546875" customWidth="1"/>
    <col min="4" max="4" width="12.5703125" customWidth="1"/>
    <col min="5" max="5" width="13" customWidth="1"/>
    <col min="6" max="6" width="12.28515625" customWidth="1"/>
    <col min="7" max="7" width="11" customWidth="1"/>
  </cols>
  <sheetData>
    <row r="1" spans="1:9" ht="33.7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28.5" customHeight="1" x14ac:dyDescent="0.4">
      <c r="A2" s="113" t="s">
        <v>156</v>
      </c>
      <c r="B2" s="113"/>
      <c r="C2" s="113"/>
      <c r="D2" s="113"/>
      <c r="E2" s="113"/>
      <c r="F2" s="113"/>
      <c r="G2" s="113"/>
      <c r="H2" s="84"/>
      <c r="I2" s="84"/>
    </row>
    <row r="3" spans="1:9" ht="36.75" customHeight="1" thickBot="1" x14ac:dyDescent="0.45">
      <c r="A3" s="114" t="s">
        <v>158</v>
      </c>
      <c r="B3" s="114"/>
      <c r="C3" s="114"/>
      <c r="D3" s="114"/>
      <c r="E3" s="114"/>
      <c r="F3" s="114"/>
      <c r="G3" s="114"/>
    </row>
    <row r="4" spans="1:9" ht="39" customHeight="1" thickBot="1" x14ac:dyDescent="0.3">
      <c r="A4" s="35" t="s">
        <v>0</v>
      </c>
      <c r="B4" s="36"/>
      <c r="C4" s="36" t="s">
        <v>59</v>
      </c>
      <c r="D4" s="96" t="s">
        <v>122</v>
      </c>
      <c r="E4" s="97" t="s">
        <v>123</v>
      </c>
      <c r="F4" s="97" t="s">
        <v>124</v>
      </c>
      <c r="G4" s="37" t="s">
        <v>26</v>
      </c>
      <c r="H4" s="85"/>
    </row>
    <row r="5" spans="1:9" ht="13.5" customHeight="1" thickBot="1" x14ac:dyDescent="0.3">
      <c r="A5" s="38">
        <v>2110200</v>
      </c>
      <c r="B5" s="42" t="s">
        <v>27</v>
      </c>
      <c r="C5" s="87">
        <v>215000</v>
      </c>
      <c r="D5" s="82">
        <v>84280.65</v>
      </c>
      <c r="E5" s="81">
        <v>90318.41</v>
      </c>
      <c r="F5" s="81">
        <v>40410.980000000003</v>
      </c>
      <c r="G5" s="87">
        <f>SUM(D5+E5+F5)</f>
        <v>215010.04</v>
      </c>
    </row>
    <row r="6" spans="1:9" ht="12.75" customHeight="1" thickBot="1" x14ac:dyDescent="0.3">
      <c r="A6" s="2"/>
    </row>
    <row r="7" spans="1:9" ht="14.1" customHeight="1" x14ac:dyDescent="0.25">
      <c r="A7" s="14" t="s">
        <v>63</v>
      </c>
      <c r="B7" s="15"/>
      <c r="C7" s="15"/>
      <c r="D7" s="16" t="s">
        <v>235</v>
      </c>
      <c r="E7" s="17" t="s">
        <v>1</v>
      </c>
      <c r="F7" s="5" t="s">
        <v>137</v>
      </c>
      <c r="G7" s="18">
        <f t="shared" ref="G7:G22" si="0">+D7*F7</f>
        <v>3889.69</v>
      </c>
    </row>
    <row r="8" spans="1:9" ht="14.1" customHeight="1" x14ac:dyDescent="0.25">
      <c r="A8" s="19" t="s">
        <v>64</v>
      </c>
      <c r="B8" s="12"/>
      <c r="C8" s="12"/>
      <c r="D8" s="10" t="s">
        <v>4</v>
      </c>
      <c r="E8" s="4" t="s">
        <v>1</v>
      </c>
      <c r="F8" s="3" t="s">
        <v>136</v>
      </c>
      <c r="G8" s="20">
        <f t="shared" si="0"/>
        <v>1276.8000000000002</v>
      </c>
    </row>
    <row r="9" spans="1:9" ht="14.1" customHeight="1" x14ac:dyDescent="0.25">
      <c r="A9" s="19" t="s">
        <v>65</v>
      </c>
      <c r="B9" s="9"/>
      <c r="C9" s="9"/>
      <c r="D9" s="10" t="s">
        <v>4</v>
      </c>
      <c r="E9" s="4" t="s">
        <v>1</v>
      </c>
      <c r="F9" s="3" t="s">
        <v>135</v>
      </c>
      <c r="G9" s="20">
        <f t="shared" si="0"/>
        <v>1356.7</v>
      </c>
    </row>
    <row r="10" spans="1:9" ht="14.1" customHeight="1" x14ac:dyDescent="0.25">
      <c r="A10" s="19" t="s">
        <v>66</v>
      </c>
      <c r="B10" s="9"/>
      <c r="C10" s="9"/>
      <c r="D10" s="10" t="s">
        <v>8</v>
      </c>
      <c r="E10" s="4" t="s">
        <v>1</v>
      </c>
      <c r="F10" s="3" t="s">
        <v>133</v>
      </c>
      <c r="G10" s="20">
        <f t="shared" si="0"/>
        <v>5891.2</v>
      </c>
    </row>
    <row r="11" spans="1:9" ht="14.1" customHeight="1" x14ac:dyDescent="0.25">
      <c r="A11" s="19" t="s">
        <v>67</v>
      </c>
      <c r="B11" s="9"/>
      <c r="C11" s="9"/>
      <c r="D11" s="10" t="s">
        <v>8</v>
      </c>
      <c r="E11" s="4" t="s">
        <v>1</v>
      </c>
      <c r="F11" s="3" t="s">
        <v>134</v>
      </c>
      <c r="G11" s="20">
        <f t="shared" si="0"/>
        <v>6646.8</v>
      </c>
    </row>
    <row r="12" spans="1:9" ht="14.1" customHeight="1" x14ac:dyDescent="0.25">
      <c r="A12" s="19" t="s">
        <v>68</v>
      </c>
      <c r="B12" s="9"/>
      <c r="C12" s="9"/>
      <c r="D12" s="10" t="s">
        <v>4</v>
      </c>
      <c r="E12" s="4" t="s">
        <v>1</v>
      </c>
      <c r="F12" s="3" t="s">
        <v>127</v>
      </c>
      <c r="G12" s="20">
        <f t="shared" si="0"/>
        <v>921.3</v>
      </c>
      <c r="H12" t="s">
        <v>125</v>
      </c>
    </row>
    <row r="13" spans="1:9" ht="14.1" customHeight="1" x14ac:dyDescent="0.25">
      <c r="A13" s="19" t="s">
        <v>69</v>
      </c>
      <c r="B13" s="9"/>
      <c r="C13" s="9"/>
      <c r="D13" s="4">
        <v>100</v>
      </c>
      <c r="E13" s="4" t="s">
        <v>1</v>
      </c>
      <c r="F13" s="3" t="s">
        <v>79</v>
      </c>
      <c r="G13" s="20">
        <f t="shared" si="0"/>
        <v>1660.0000000000002</v>
      </c>
    </row>
    <row r="14" spans="1:9" ht="14.1" customHeight="1" x14ac:dyDescent="0.25">
      <c r="A14" s="21" t="s">
        <v>70</v>
      </c>
      <c r="B14" s="13"/>
      <c r="C14" s="13"/>
      <c r="D14" s="4">
        <v>100</v>
      </c>
      <c r="E14" s="4" t="s">
        <v>1</v>
      </c>
      <c r="F14" s="3" t="s">
        <v>80</v>
      </c>
      <c r="G14" s="20">
        <f t="shared" si="0"/>
        <v>1345.1000000000001</v>
      </c>
    </row>
    <row r="15" spans="1:9" ht="14.1" customHeight="1" x14ac:dyDescent="0.25">
      <c r="A15" s="21" t="s">
        <v>71</v>
      </c>
      <c r="B15" s="13"/>
      <c r="C15" s="13"/>
      <c r="D15" s="4">
        <v>170</v>
      </c>
      <c r="E15" s="4" t="s">
        <v>1</v>
      </c>
      <c r="F15" s="3" t="s">
        <v>81</v>
      </c>
      <c r="G15" s="20">
        <f t="shared" si="0"/>
        <v>1700</v>
      </c>
    </row>
    <row r="16" spans="1:9" ht="14.1" customHeight="1" x14ac:dyDescent="0.25">
      <c r="A16" s="21" t="s">
        <v>72</v>
      </c>
      <c r="B16" s="13"/>
      <c r="C16" s="13"/>
      <c r="D16" s="4">
        <v>40</v>
      </c>
      <c r="E16" s="4" t="s">
        <v>28</v>
      </c>
      <c r="F16" s="3" t="s">
        <v>132</v>
      </c>
      <c r="G16" s="20">
        <f t="shared" si="0"/>
        <v>35053.800000000003</v>
      </c>
    </row>
    <row r="17" spans="1:10" ht="14.1" customHeight="1" x14ac:dyDescent="0.25">
      <c r="A17" s="31" t="s">
        <v>73</v>
      </c>
      <c r="B17" s="32"/>
      <c r="C17" s="13"/>
      <c r="D17" s="4">
        <v>10</v>
      </c>
      <c r="E17" s="4" t="s">
        <v>28</v>
      </c>
      <c r="F17" s="3" t="s">
        <v>131</v>
      </c>
      <c r="G17" s="20">
        <f t="shared" si="0"/>
        <v>9355.67</v>
      </c>
    </row>
    <row r="18" spans="1:10" ht="14.1" customHeight="1" x14ac:dyDescent="0.25">
      <c r="A18" s="31" t="s">
        <v>74</v>
      </c>
      <c r="B18" s="32"/>
      <c r="C18" s="13"/>
      <c r="D18" s="4">
        <v>200</v>
      </c>
      <c r="E18" s="4" t="s">
        <v>1</v>
      </c>
      <c r="F18" s="3" t="s">
        <v>82</v>
      </c>
      <c r="G18" s="20">
        <f t="shared" si="0"/>
        <v>703.4</v>
      </c>
      <c r="J18" s="88"/>
    </row>
    <row r="19" spans="1:10" ht="14.1" customHeight="1" x14ac:dyDescent="0.25">
      <c r="A19" s="21" t="s">
        <v>75</v>
      </c>
      <c r="B19" s="13"/>
      <c r="C19" s="13"/>
      <c r="D19" s="4">
        <v>10</v>
      </c>
      <c r="E19" s="4" t="s">
        <v>6</v>
      </c>
      <c r="F19" s="3" t="s">
        <v>83</v>
      </c>
      <c r="G19" s="20">
        <f t="shared" si="0"/>
        <v>135.95000000000002</v>
      </c>
      <c r="I19" t="s">
        <v>192</v>
      </c>
    </row>
    <row r="20" spans="1:10" ht="14.1" customHeight="1" x14ac:dyDescent="0.25">
      <c r="A20" s="21" t="s">
        <v>76</v>
      </c>
      <c r="B20" s="13"/>
      <c r="C20" s="9"/>
      <c r="D20" s="10" t="s">
        <v>143</v>
      </c>
      <c r="E20" s="4" t="s">
        <v>1</v>
      </c>
      <c r="F20" s="3" t="s">
        <v>130</v>
      </c>
      <c r="G20" s="20">
        <f t="shared" si="0"/>
        <v>890.07999999999993</v>
      </c>
    </row>
    <row r="21" spans="1:10" ht="14.1" customHeight="1" x14ac:dyDescent="0.25">
      <c r="A21" s="19" t="s">
        <v>77</v>
      </c>
      <c r="B21" s="9"/>
      <c r="C21" s="9"/>
      <c r="D21" s="10" t="s">
        <v>143</v>
      </c>
      <c r="E21" s="4" t="s">
        <v>1</v>
      </c>
      <c r="F21" s="3" t="s">
        <v>129</v>
      </c>
      <c r="G21" s="20">
        <f t="shared" si="0"/>
        <v>1261.44</v>
      </c>
    </row>
    <row r="22" spans="1:10" ht="14.1" customHeight="1" thickBot="1" x14ac:dyDescent="0.3">
      <c r="A22" s="59" t="s">
        <v>78</v>
      </c>
      <c r="B22" s="60"/>
      <c r="C22" s="60"/>
      <c r="D22" s="61" t="s">
        <v>4</v>
      </c>
      <c r="E22" s="6" t="s">
        <v>1</v>
      </c>
      <c r="F22" s="7" t="s">
        <v>128</v>
      </c>
      <c r="G22" s="23">
        <f t="shared" si="0"/>
        <v>567.79999999999995</v>
      </c>
    </row>
    <row r="23" spans="1:10" ht="14.1" customHeight="1" x14ac:dyDescent="0.25">
      <c r="A23" s="56"/>
      <c r="B23" s="56"/>
      <c r="C23" s="56"/>
      <c r="D23" s="62"/>
      <c r="E23" s="8"/>
      <c r="F23" s="86"/>
      <c r="G23" s="57"/>
    </row>
    <row r="24" spans="1:10" ht="39" customHeight="1" thickBot="1" x14ac:dyDescent="0.3"/>
    <row r="25" spans="1:10" ht="15.75" x14ac:dyDescent="0.25">
      <c r="E25" s="24" t="s">
        <v>24</v>
      </c>
      <c r="F25" s="25"/>
      <c r="G25" s="29">
        <f>SUM(G7:G24)</f>
        <v>72655.73</v>
      </c>
    </row>
    <row r="26" spans="1:10" ht="15.75" x14ac:dyDescent="0.25">
      <c r="E26" s="26" t="s">
        <v>25</v>
      </c>
      <c r="F26" s="27"/>
      <c r="G26" s="30">
        <f>G25*0.16</f>
        <v>11624.916799999999</v>
      </c>
    </row>
    <row r="27" spans="1:10" ht="16.5" thickBot="1" x14ac:dyDescent="0.3">
      <c r="E27" s="33" t="s">
        <v>26</v>
      </c>
      <c r="F27" s="28"/>
      <c r="G27" s="34">
        <f>SUM(G25+G26)</f>
        <v>84280.646799999988</v>
      </c>
    </row>
    <row r="28" spans="1:10" ht="15.75" x14ac:dyDescent="0.25">
      <c r="E28" s="8"/>
      <c r="F28" s="27"/>
      <c r="G28" s="44"/>
      <c r="H28" s="27"/>
    </row>
    <row r="29" spans="1:10" ht="16.5" thickBot="1" x14ac:dyDescent="0.3">
      <c r="E29" s="8"/>
      <c r="F29" s="27"/>
      <c r="G29" s="44"/>
      <c r="H29" s="27"/>
    </row>
    <row r="30" spans="1:10" ht="39" customHeight="1" thickBot="1" x14ac:dyDescent="0.3">
      <c r="A30" s="35" t="s">
        <v>0</v>
      </c>
      <c r="B30" s="36"/>
      <c r="C30" s="36" t="s">
        <v>59</v>
      </c>
      <c r="D30" s="97" t="s">
        <v>122</v>
      </c>
      <c r="E30" s="96" t="s">
        <v>123</v>
      </c>
      <c r="F30" s="97" t="s">
        <v>124</v>
      </c>
      <c r="G30" s="37" t="s">
        <v>26</v>
      </c>
    </row>
    <row r="31" spans="1:10" ht="15.75" thickBot="1" x14ac:dyDescent="0.3">
      <c r="A31" s="38">
        <v>2110200</v>
      </c>
      <c r="B31" s="42" t="s">
        <v>27</v>
      </c>
      <c r="C31" s="87">
        <v>215000</v>
      </c>
      <c r="D31" s="111">
        <v>84280.65</v>
      </c>
      <c r="E31" s="82">
        <v>90318.41</v>
      </c>
      <c r="F31" s="81">
        <v>40410.980000000003</v>
      </c>
      <c r="G31" s="87">
        <f>SUM(D31+E31+F31)</f>
        <v>215010.04</v>
      </c>
    </row>
    <row r="32" spans="1:10" ht="13.5" customHeight="1" thickBot="1" x14ac:dyDescent="0.3"/>
    <row r="33" spans="1:7" x14ac:dyDescent="0.25">
      <c r="A33" s="64" t="s">
        <v>50</v>
      </c>
      <c r="B33" s="65"/>
      <c r="C33" s="66"/>
      <c r="D33" s="67" t="s">
        <v>191</v>
      </c>
      <c r="E33" s="17" t="s">
        <v>5</v>
      </c>
      <c r="F33" s="40">
        <v>61.1</v>
      </c>
      <c r="G33" s="18">
        <f t="shared" ref="G33:G55" si="1">+D33*F33</f>
        <v>1222</v>
      </c>
    </row>
    <row r="34" spans="1:7" x14ac:dyDescent="0.25">
      <c r="A34" s="50" t="s">
        <v>49</v>
      </c>
      <c r="B34" s="73"/>
      <c r="C34" s="74"/>
      <c r="D34" s="68" t="s">
        <v>89</v>
      </c>
      <c r="E34" s="4" t="s">
        <v>28</v>
      </c>
      <c r="F34" s="11">
        <v>7.306</v>
      </c>
      <c r="G34" s="20">
        <f t="shared" si="1"/>
        <v>1095.9000000000001</v>
      </c>
    </row>
    <row r="35" spans="1:7" x14ac:dyDescent="0.25">
      <c r="A35" s="49" t="s">
        <v>29</v>
      </c>
      <c r="B35" s="45"/>
      <c r="C35" s="58"/>
      <c r="D35" s="68" t="s">
        <v>89</v>
      </c>
      <c r="E35" s="4" t="s">
        <v>28</v>
      </c>
      <c r="F35" s="11">
        <v>6.94</v>
      </c>
      <c r="G35" s="20">
        <f t="shared" si="1"/>
        <v>1041</v>
      </c>
    </row>
    <row r="36" spans="1:7" x14ac:dyDescent="0.25">
      <c r="A36" s="49" t="s">
        <v>72</v>
      </c>
      <c r="B36" s="45"/>
      <c r="C36" s="58"/>
      <c r="D36" s="68" t="s">
        <v>9</v>
      </c>
      <c r="E36" s="4" t="s">
        <v>28</v>
      </c>
      <c r="F36" s="11">
        <v>876.34500000000003</v>
      </c>
      <c r="G36" s="20">
        <f t="shared" si="1"/>
        <v>35053.800000000003</v>
      </c>
    </row>
    <row r="37" spans="1:7" x14ac:dyDescent="0.25">
      <c r="A37" s="50" t="s">
        <v>30</v>
      </c>
      <c r="B37" s="45"/>
      <c r="C37" s="58"/>
      <c r="D37" s="68" t="s">
        <v>3</v>
      </c>
      <c r="E37" s="4" t="s">
        <v>1</v>
      </c>
      <c r="F37" s="11">
        <v>13.89</v>
      </c>
      <c r="G37" s="20">
        <f t="shared" si="1"/>
        <v>416.70000000000005</v>
      </c>
    </row>
    <row r="38" spans="1:7" x14ac:dyDescent="0.25">
      <c r="A38" s="50" t="s">
        <v>31</v>
      </c>
      <c r="B38" s="45"/>
      <c r="C38" s="58"/>
      <c r="D38" s="68" t="s">
        <v>15</v>
      </c>
      <c r="E38" s="4" t="s">
        <v>1</v>
      </c>
      <c r="F38" s="11">
        <v>7.89</v>
      </c>
      <c r="G38" s="20">
        <f t="shared" si="1"/>
        <v>394.5</v>
      </c>
    </row>
    <row r="39" spans="1:7" x14ac:dyDescent="0.25">
      <c r="A39" s="51" t="s">
        <v>32</v>
      </c>
      <c r="B39" s="46"/>
      <c r="C39" s="75"/>
      <c r="D39" s="68" t="s">
        <v>15</v>
      </c>
      <c r="E39" s="4" t="s">
        <v>1</v>
      </c>
      <c r="F39" s="11">
        <v>5.6779999999999999</v>
      </c>
      <c r="G39" s="20">
        <f t="shared" si="1"/>
        <v>283.89999999999998</v>
      </c>
    </row>
    <row r="40" spans="1:7" x14ac:dyDescent="0.25">
      <c r="A40" s="50" t="s">
        <v>33</v>
      </c>
      <c r="B40" s="45"/>
      <c r="C40" s="58"/>
      <c r="D40" s="68" t="s">
        <v>193</v>
      </c>
      <c r="E40" s="4" t="s">
        <v>1</v>
      </c>
      <c r="F40" s="11">
        <v>34.768000000000001</v>
      </c>
      <c r="G40" s="20">
        <f t="shared" si="1"/>
        <v>3129.12</v>
      </c>
    </row>
    <row r="41" spans="1:7" x14ac:dyDescent="0.25">
      <c r="A41" s="51" t="s">
        <v>34</v>
      </c>
      <c r="B41" s="46"/>
      <c r="C41" s="75"/>
      <c r="D41" s="68" t="s">
        <v>143</v>
      </c>
      <c r="E41" s="4" t="s">
        <v>1</v>
      </c>
      <c r="F41" s="11">
        <v>12.45</v>
      </c>
      <c r="G41" s="20">
        <f t="shared" si="1"/>
        <v>996</v>
      </c>
    </row>
    <row r="42" spans="1:7" x14ac:dyDescent="0.25">
      <c r="A42" s="50" t="s">
        <v>35</v>
      </c>
      <c r="B42" s="45"/>
      <c r="C42" s="58"/>
      <c r="D42" s="69">
        <v>100</v>
      </c>
      <c r="E42" s="4" t="s">
        <v>5</v>
      </c>
      <c r="F42" s="11">
        <v>29.03</v>
      </c>
      <c r="G42" s="20">
        <f t="shared" si="1"/>
        <v>2903</v>
      </c>
    </row>
    <row r="43" spans="1:7" x14ac:dyDescent="0.25">
      <c r="A43" s="52" t="s">
        <v>36</v>
      </c>
      <c r="B43" s="47"/>
      <c r="C43" s="76"/>
      <c r="D43" s="69">
        <v>80</v>
      </c>
      <c r="E43" s="4" t="s">
        <v>5</v>
      </c>
      <c r="F43" s="11">
        <v>13.56</v>
      </c>
      <c r="G43" s="20">
        <f t="shared" si="1"/>
        <v>1084.8</v>
      </c>
    </row>
    <row r="44" spans="1:7" x14ac:dyDescent="0.25">
      <c r="A44" s="53" t="s">
        <v>37</v>
      </c>
      <c r="B44" s="48"/>
      <c r="C44" s="72"/>
      <c r="D44" s="69">
        <v>80</v>
      </c>
      <c r="E44" s="4" t="s">
        <v>5</v>
      </c>
      <c r="F44" s="11">
        <v>15.67</v>
      </c>
      <c r="G44" s="20">
        <f t="shared" si="1"/>
        <v>1253.5999999999999</v>
      </c>
    </row>
    <row r="45" spans="1:7" x14ac:dyDescent="0.25">
      <c r="A45" s="52" t="s">
        <v>38</v>
      </c>
      <c r="B45" s="47"/>
      <c r="C45" s="76"/>
      <c r="D45" s="69">
        <v>50</v>
      </c>
      <c r="E45" s="4" t="s">
        <v>1</v>
      </c>
      <c r="F45" s="11">
        <v>27.56</v>
      </c>
      <c r="G45" s="20">
        <f t="shared" si="1"/>
        <v>1378</v>
      </c>
    </row>
    <row r="46" spans="1:7" x14ac:dyDescent="0.25">
      <c r="A46" s="52" t="s">
        <v>39</v>
      </c>
      <c r="B46" s="47"/>
      <c r="C46" s="76"/>
      <c r="D46" s="69">
        <v>30</v>
      </c>
      <c r="E46" s="4" t="s">
        <v>1</v>
      </c>
      <c r="F46" s="11">
        <v>59.387</v>
      </c>
      <c r="G46" s="20">
        <f t="shared" si="1"/>
        <v>1781.6100000000001</v>
      </c>
    </row>
    <row r="47" spans="1:7" x14ac:dyDescent="0.25">
      <c r="A47" s="53" t="s">
        <v>40</v>
      </c>
      <c r="B47" s="48"/>
      <c r="C47" s="72"/>
      <c r="D47" s="69">
        <v>50</v>
      </c>
      <c r="E47" s="4" t="s">
        <v>5</v>
      </c>
      <c r="F47" s="11">
        <v>50.8</v>
      </c>
      <c r="G47" s="20">
        <f t="shared" si="1"/>
        <v>2540</v>
      </c>
    </row>
    <row r="48" spans="1:7" x14ac:dyDescent="0.25">
      <c r="A48" s="53" t="s">
        <v>41</v>
      </c>
      <c r="B48" s="48"/>
      <c r="C48" s="72"/>
      <c r="D48" s="69">
        <v>50</v>
      </c>
      <c r="E48" s="4" t="s">
        <v>5</v>
      </c>
      <c r="F48" s="11">
        <v>60.1</v>
      </c>
      <c r="G48" s="20">
        <f t="shared" si="1"/>
        <v>3005</v>
      </c>
    </row>
    <row r="49" spans="1:8" x14ac:dyDescent="0.25">
      <c r="A49" s="79" t="s">
        <v>48</v>
      </c>
      <c r="B49" s="77"/>
      <c r="C49" s="78"/>
      <c r="D49" s="70">
        <v>50</v>
      </c>
      <c r="E49" s="39" t="s">
        <v>5</v>
      </c>
      <c r="F49" s="11">
        <v>21.893999999999998</v>
      </c>
      <c r="G49" s="20">
        <f t="shared" si="1"/>
        <v>1094.6999999999998</v>
      </c>
    </row>
    <row r="50" spans="1:8" x14ac:dyDescent="0.25">
      <c r="A50" s="53" t="s">
        <v>42</v>
      </c>
      <c r="B50" s="48"/>
      <c r="C50" s="72"/>
      <c r="D50" s="69">
        <v>50</v>
      </c>
      <c r="E50" s="4" t="s">
        <v>5</v>
      </c>
      <c r="F50" s="11">
        <v>22.9</v>
      </c>
      <c r="G50" s="20">
        <f t="shared" si="1"/>
        <v>1145</v>
      </c>
    </row>
    <row r="51" spans="1:8" x14ac:dyDescent="0.25">
      <c r="A51" s="52" t="s">
        <v>43</v>
      </c>
      <c r="B51" s="47"/>
      <c r="C51" s="76"/>
      <c r="D51" s="69">
        <v>50</v>
      </c>
      <c r="E51" s="4" t="s">
        <v>5</v>
      </c>
      <c r="F51" s="11">
        <v>38.718000000000004</v>
      </c>
      <c r="G51" s="20">
        <f t="shared" si="1"/>
        <v>1935.9</v>
      </c>
    </row>
    <row r="52" spans="1:8" x14ac:dyDescent="0.25">
      <c r="A52" s="52" t="s">
        <v>44</v>
      </c>
      <c r="B52" s="47"/>
      <c r="C52" s="76"/>
      <c r="D52" s="69">
        <v>50</v>
      </c>
      <c r="E52" s="4" t="s">
        <v>5</v>
      </c>
      <c r="F52" s="11">
        <v>78.704999999999998</v>
      </c>
      <c r="G52" s="20">
        <f t="shared" si="1"/>
        <v>3935.25</v>
      </c>
    </row>
    <row r="53" spans="1:8" x14ac:dyDescent="0.25">
      <c r="A53" s="52" t="s">
        <v>45</v>
      </c>
      <c r="B53" s="47"/>
      <c r="C53" s="76"/>
      <c r="D53" s="69">
        <v>15</v>
      </c>
      <c r="E53" s="4" t="s">
        <v>1</v>
      </c>
      <c r="F53" s="11">
        <v>541.63</v>
      </c>
      <c r="G53" s="20">
        <f t="shared" si="1"/>
        <v>8124.45</v>
      </c>
    </row>
    <row r="54" spans="1:8" x14ac:dyDescent="0.25">
      <c r="A54" s="53" t="s">
        <v>46</v>
      </c>
      <c r="B54" s="48"/>
      <c r="C54" s="72"/>
      <c r="D54" s="69">
        <v>80</v>
      </c>
      <c r="E54" s="4" t="s">
        <v>28</v>
      </c>
      <c r="F54" s="11">
        <v>42.173999999999999</v>
      </c>
      <c r="G54" s="20">
        <f t="shared" si="1"/>
        <v>3373.92</v>
      </c>
    </row>
    <row r="55" spans="1:8" ht="15.75" thickBot="1" x14ac:dyDescent="0.3">
      <c r="A55" s="54" t="s">
        <v>47</v>
      </c>
      <c r="B55" s="55"/>
      <c r="C55" s="80"/>
      <c r="D55" s="71">
        <v>50</v>
      </c>
      <c r="E55" s="6" t="s">
        <v>1</v>
      </c>
      <c r="F55" s="41">
        <v>13.451000000000001</v>
      </c>
      <c r="G55" s="23">
        <f t="shared" si="1"/>
        <v>672.55000000000007</v>
      </c>
    </row>
    <row r="56" spans="1:8" ht="15.75" thickBot="1" x14ac:dyDescent="0.3">
      <c r="A56" s="63"/>
      <c r="B56" s="63"/>
      <c r="C56" s="63"/>
      <c r="D56" s="8"/>
      <c r="E56" s="8"/>
      <c r="F56" s="57"/>
      <c r="G56" s="57"/>
    </row>
    <row r="57" spans="1:8" ht="15.75" x14ac:dyDescent="0.25">
      <c r="E57" s="24" t="s">
        <v>24</v>
      </c>
      <c r="F57" s="25"/>
      <c r="G57" s="29">
        <f>SUM(G33:G56)</f>
        <v>77860.7</v>
      </c>
    </row>
    <row r="58" spans="1:8" ht="15.75" x14ac:dyDescent="0.25">
      <c r="E58" s="26" t="s">
        <v>25</v>
      </c>
      <c r="F58" s="27"/>
      <c r="G58" s="30">
        <f>G57*0.16</f>
        <v>12457.712</v>
      </c>
    </row>
    <row r="59" spans="1:8" ht="16.5" thickBot="1" x14ac:dyDescent="0.3">
      <c r="E59" s="33" t="s">
        <v>26</v>
      </c>
      <c r="F59" s="28"/>
      <c r="G59" s="34">
        <f>SUM(G57:G58)</f>
        <v>90318.411999999997</v>
      </c>
    </row>
    <row r="64" spans="1:8" ht="16.5" thickBot="1" x14ac:dyDescent="0.3">
      <c r="E64" s="8"/>
      <c r="F64" s="27"/>
      <c r="G64" s="44"/>
      <c r="H64" s="27"/>
    </row>
    <row r="65" spans="1:7" ht="39" customHeight="1" thickBot="1" x14ac:dyDescent="0.3">
      <c r="A65" s="35" t="s">
        <v>0</v>
      </c>
      <c r="B65" s="36"/>
      <c r="C65" s="36" t="s">
        <v>59</v>
      </c>
      <c r="D65" s="97" t="s">
        <v>122</v>
      </c>
      <c r="E65" s="97" t="s">
        <v>123</v>
      </c>
      <c r="F65" s="96" t="s">
        <v>124</v>
      </c>
      <c r="G65" s="37" t="s">
        <v>26</v>
      </c>
    </row>
    <row r="66" spans="1:7" ht="15.75" thickBot="1" x14ac:dyDescent="0.3">
      <c r="A66" s="38">
        <v>2110200</v>
      </c>
      <c r="B66" s="42" t="s">
        <v>27</v>
      </c>
      <c r="C66" s="87">
        <v>215000</v>
      </c>
      <c r="D66" s="111">
        <v>84280.65</v>
      </c>
      <c r="E66" s="111">
        <v>90318.41</v>
      </c>
      <c r="F66" s="82">
        <v>40410.980000000003</v>
      </c>
      <c r="G66" s="87">
        <f>SUM(D66+E66+F66)</f>
        <v>215010.04</v>
      </c>
    </row>
    <row r="67" spans="1:7" ht="15.75" thickBot="1" x14ac:dyDescent="0.3"/>
    <row r="68" spans="1:7" x14ac:dyDescent="0.25">
      <c r="A68" s="14" t="s">
        <v>10</v>
      </c>
      <c r="B68" s="15"/>
      <c r="C68" s="15"/>
      <c r="D68" s="16" t="s">
        <v>191</v>
      </c>
      <c r="E68" s="17" t="s">
        <v>1</v>
      </c>
      <c r="F68" s="5" t="s">
        <v>84</v>
      </c>
      <c r="G68" s="18">
        <f t="shared" ref="G68:G80" si="2">+D68*F68</f>
        <v>217.39999999999998</v>
      </c>
    </row>
    <row r="69" spans="1:7" x14ac:dyDescent="0.25">
      <c r="A69" s="19" t="s">
        <v>11</v>
      </c>
      <c r="B69" s="12"/>
      <c r="C69" s="12"/>
      <c r="D69" s="10" t="s">
        <v>3</v>
      </c>
      <c r="E69" s="4" t="s">
        <v>1</v>
      </c>
      <c r="F69" s="3" t="s">
        <v>138</v>
      </c>
      <c r="G69" s="20">
        <f t="shared" si="2"/>
        <v>403.5</v>
      </c>
    </row>
    <row r="70" spans="1:7" x14ac:dyDescent="0.25">
      <c r="A70" s="19" t="s">
        <v>12</v>
      </c>
      <c r="B70" s="9"/>
      <c r="C70" s="9"/>
      <c r="D70" s="10" t="s">
        <v>143</v>
      </c>
      <c r="E70" s="4" t="s">
        <v>1</v>
      </c>
      <c r="F70" s="3" t="s">
        <v>85</v>
      </c>
      <c r="G70" s="20">
        <f t="shared" si="2"/>
        <v>563.20000000000005</v>
      </c>
    </row>
    <row r="71" spans="1:7" x14ac:dyDescent="0.25">
      <c r="A71" s="19" t="s">
        <v>13</v>
      </c>
      <c r="B71" s="9"/>
      <c r="C71" s="9"/>
      <c r="D71" s="10" t="s">
        <v>191</v>
      </c>
      <c r="E71" s="4" t="s">
        <v>1</v>
      </c>
      <c r="F71" s="3" t="s">
        <v>86</v>
      </c>
      <c r="G71" s="20">
        <f t="shared" si="2"/>
        <v>94.399999999999991</v>
      </c>
    </row>
    <row r="72" spans="1:7" x14ac:dyDescent="0.25">
      <c r="A72" s="19" t="s">
        <v>14</v>
      </c>
      <c r="B72" s="9"/>
      <c r="C72" s="9"/>
      <c r="D72" s="10" t="s">
        <v>3</v>
      </c>
      <c r="E72" s="4" t="s">
        <v>7</v>
      </c>
      <c r="F72" s="3" t="s">
        <v>139</v>
      </c>
      <c r="G72" s="20">
        <f t="shared" si="2"/>
        <v>320.28000000000003</v>
      </c>
    </row>
    <row r="73" spans="1:7" x14ac:dyDescent="0.25">
      <c r="A73" s="19" t="s">
        <v>16</v>
      </c>
      <c r="B73" s="9"/>
      <c r="C73" s="9"/>
      <c r="D73" s="10" t="s">
        <v>2</v>
      </c>
      <c r="E73" s="4" t="s">
        <v>5</v>
      </c>
      <c r="F73" s="3" t="s">
        <v>87</v>
      </c>
      <c r="G73" s="20">
        <f t="shared" si="2"/>
        <v>502.2</v>
      </c>
    </row>
    <row r="74" spans="1:7" x14ac:dyDescent="0.25">
      <c r="A74" s="19" t="s">
        <v>17</v>
      </c>
      <c r="B74" s="9"/>
      <c r="C74" s="9"/>
      <c r="D74" s="4">
        <v>10</v>
      </c>
      <c r="E74" s="4" t="s">
        <v>5</v>
      </c>
      <c r="F74" s="3" t="s">
        <v>18</v>
      </c>
      <c r="G74" s="20">
        <f t="shared" si="2"/>
        <v>778.40000000000009</v>
      </c>
    </row>
    <row r="75" spans="1:7" x14ac:dyDescent="0.25">
      <c r="A75" s="21" t="s">
        <v>19</v>
      </c>
      <c r="B75" s="13"/>
      <c r="C75" s="13"/>
      <c r="D75" s="4">
        <v>30</v>
      </c>
      <c r="E75" s="4" t="s">
        <v>1</v>
      </c>
      <c r="F75" s="3" t="s">
        <v>84</v>
      </c>
      <c r="G75" s="20">
        <f t="shared" si="2"/>
        <v>326.09999999999997</v>
      </c>
    </row>
    <row r="76" spans="1:7" x14ac:dyDescent="0.25">
      <c r="A76" s="21" t="s">
        <v>20</v>
      </c>
      <c r="B76" s="13"/>
      <c r="C76" s="13"/>
      <c r="D76" s="4">
        <v>30</v>
      </c>
      <c r="E76" s="4" t="s">
        <v>1</v>
      </c>
      <c r="F76" s="3" t="s">
        <v>88</v>
      </c>
      <c r="G76" s="20">
        <f t="shared" si="2"/>
        <v>751.19999999999993</v>
      </c>
    </row>
    <row r="77" spans="1:7" x14ac:dyDescent="0.25">
      <c r="A77" s="21" t="s">
        <v>21</v>
      </c>
      <c r="B77" s="13"/>
      <c r="C77" s="13"/>
      <c r="D77" s="4">
        <v>20</v>
      </c>
      <c r="E77" s="4" t="s">
        <v>1</v>
      </c>
      <c r="F77" s="3" t="s">
        <v>140</v>
      </c>
      <c r="G77" s="20">
        <f t="shared" si="2"/>
        <v>475.78000000000003</v>
      </c>
    </row>
    <row r="78" spans="1:7" x14ac:dyDescent="0.25">
      <c r="A78" s="21" t="s">
        <v>22</v>
      </c>
      <c r="B78" s="13"/>
      <c r="C78" s="13"/>
      <c r="D78" s="4">
        <v>30</v>
      </c>
      <c r="E78" s="4" t="s">
        <v>1</v>
      </c>
      <c r="F78" s="3" t="s">
        <v>141</v>
      </c>
      <c r="G78" s="20">
        <f t="shared" si="2"/>
        <v>743.67000000000007</v>
      </c>
    </row>
    <row r="79" spans="1:7" x14ac:dyDescent="0.25">
      <c r="A79" s="21" t="s">
        <v>51</v>
      </c>
      <c r="B79" s="13"/>
      <c r="C79" s="13"/>
      <c r="D79" s="4">
        <v>20</v>
      </c>
      <c r="E79" s="4" t="s">
        <v>28</v>
      </c>
      <c r="F79" s="3" t="s">
        <v>132</v>
      </c>
      <c r="G79" s="20">
        <f t="shared" si="2"/>
        <v>17526.900000000001</v>
      </c>
    </row>
    <row r="80" spans="1:7" x14ac:dyDescent="0.25">
      <c r="A80" s="21" t="s">
        <v>52</v>
      </c>
      <c r="B80" s="13"/>
      <c r="C80" s="13"/>
      <c r="D80" s="4">
        <v>10</v>
      </c>
      <c r="E80" s="4" t="s">
        <v>28</v>
      </c>
      <c r="F80" s="3" t="s">
        <v>131</v>
      </c>
      <c r="G80" s="20">
        <f t="shared" si="2"/>
        <v>9355.67</v>
      </c>
    </row>
    <row r="81" spans="1:7" ht="15.75" thickBot="1" x14ac:dyDescent="0.3">
      <c r="A81" s="59" t="s">
        <v>23</v>
      </c>
      <c r="B81" s="60"/>
      <c r="C81" s="60"/>
      <c r="D81" s="4">
        <v>50</v>
      </c>
      <c r="E81" s="4" t="s">
        <v>28</v>
      </c>
      <c r="F81" s="3" t="s">
        <v>137</v>
      </c>
      <c r="G81" s="20">
        <f t="shared" ref="G81" si="3">+D81*F81</f>
        <v>2778.35</v>
      </c>
    </row>
    <row r="82" spans="1:7" x14ac:dyDescent="0.25">
      <c r="A82" s="56"/>
      <c r="B82" s="56"/>
      <c r="C82" s="56"/>
      <c r="D82" s="62"/>
      <c r="E82" s="8"/>
      <c r="F82" s="86"/>
      <c r="G82" s="57"/>
    </row>
    <row r="83" spans="1:7" x14ac:dyDescent="0.25">
      <c r="A83" s="56"/>
      <c r="B83" s="56"/>
      <c r="C83" s="56"/>
      <c r="D83" s="62"/>
      <c r="E83" s="8"/>
      <c r="F83" s="86"/>
      <c r="G83" s="57"/>
    </row>
    <row r="84" spans="1:7" ht="15.75" thickBot="1" x14ac:dyDescent="0.3">
      <c r="G84" s="88"/>
    </row>
    <row r="85" spans="1:7" ht="15.75" x14ac:dyDescent="0.25">
      <c r="E85" s="24" t="s">
        <v>24</v>
      </c>
      <c r="F85" s="25"/>
      <c r="G85" s="29">
        <f>SUM(G68:G84)</f>
        <v>34837.050000000003</v>
      </c>
    </row>
    <row r="86" spans="1:7" ht="15.75" x14ac:dyDescent="0.25">
      <c r="E86" s="26" t="s">
        <v>25</v>
      </c>
      <c r="F86" s="27"/>
      <c r="G86" s="30">
        <f>G85*0.16</f>
        <v>5573.9280000000008</v>
      </c>
    </row>
    <row r="87" spans="1:7" ht="16.5" thickBot="1" x14ac:dyDescent="0.3">
      <c r="E87" s="33" t="s">
        <v>26</v>
      </c>
      <c r="F87" s="28"/>
      <c r="G87" s="34">
        <f>SUM(G85+G86)</f>
        <v>40410.978000000003</v>
      </c>
    </row>
    <row r="88" spans="1:7" ht="15.75" x14ac:dyDescent="0.25">
      <c r="E88" s="8"/>
      <c r="F88" s="27"/>
      <c r="G88" s="44"/>
    </row>
  </sheetData>
  <mergeCells count="3">
    <mergeCell ref="A1:G1"/>
    <mergeCell ref="A2:G2"/>
    <mergeCell ref="A3:G3"/>
  </mergeCell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4"/>
  <sheetViews>
    <sheetView workbookViewId="0">
      <selection activeCell="H16" sqref="H16"/>
    </sheetView>
  </sheetViews>
  <sheetFormatPr baseColWidth="10" defaultRowHeight="15" x14ac:dyDescent="0.25"/>
  <cols>
    <col min="1" max="1" width="14.85546875" customWidth="1"/>
    <col min="2" max="2" width="44.28515625" customWidth="1"/>
    <col min="3" max="3" width="14.7109375" customWidth="1"/>
    <col min="4" max="4" width="18.28515625" customWidth="1"/>
    <col min="5" max="5" width="17.7109375" customWidth="1"/>
    <col min="6" max="6" width="23.85546875" customWidth="1"/>
    <col min="7" max="7" width="4.5703125" customWidth="1"/>
  </cols>
  <sheetData>
    <row r="1" spans="1:9" ht="29.2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33.75" customHeight="1" x14ac:dyDescent="0.4">
      <c r="A2" s="113" t="s">
        <v>157</v>
      </c>
      <c r="B2" s="113"/>
      <c r="C2" s="113"/>
      <c r="D2" s="113"/>
      <c r="E2" s="113"/>
      <c r="F2" s="113"/>
      <c r="G2" s="113"/>
      <c r="H2" s="99"/>
      <c r="I2" s="99"/>
    </row>
    <row r="3" spans="1:9" ht="33.75" customHeight="1" x14ac:dyDescent="0.45">
      <c r="A3" s="115" t="s">
        <v>234</v>
      </c>
      <c r="B3" s="115"/>
      <c r="C3" s="115"/>
      <c r="D3" s="115"/>
      <c r="E3" s="115"/>
      <c r="F3" s="115"/>
      <c r="G3" s="115"/>
      <c r="H3" s="99"/>
      <c r="I3" s="99"/>
    </row>
    <row r="4" spans="1:9" ht="23.25" customHeight="1" x14ac:dyDescent="0.4">
      <c r="A4" s="99">
        <v>38201</v>
      </c>
      <c r="B4" s="113" t="s">
        <v>233</v>
      </c>
      <c r="C4" s="113"/>
      <c r="D4" s="113"/>
      <c r="E4" s="113"/>
      <c r="F4" s="113"/>
      <c r="G4" s="99"/>
      <c r="H4" s="99"/>
      <c r="I4" s="99"/>
    </row>
    <row r="5" spans="1:9" ht="20.25" customHeight="1" thickBot="1" x14ac:dyDescent="0.45">
      <c r="A5" s="99"/>
      <c r="B5" s="99"/>
      <c r="C5" s="99"/>
      <c r="D5" s="99"/>
      <c r="E5" s="99"/>
      <c r="F5" s="99"/>
      <c r="G5" s="99"/>
      <c r="H5" s="99"/>
      <c r="I5" s="99"/>
    </row>
    <row r="6" spans="1:9" ht="54.75" customHeight="1" thickBot="1" x14ac:dyDescent="0.45">
      <c r="A6" s="105" t="s">
        <v>115</v>
      </c>
      <c r="B6" s="106" t="s">
        <v>116</v>
      </c>
      <c r="C6" s="105" t="s">
        <v>117</v>
      </c>
      <c r="D6" s="107" t="s">
        <v>227</v>
      </c>
      <c r="E6" s="107" t="s">
        <v>207</v>
      </c>
      <c r="F6" s="105" t="s">
        <v>214</v>
      </c>
      <c r="G6" s="92"/>
    </row>
    <row r="7" spans="1:9" ht="60.75" customHeight="1" thickBot="1" x14ac:dyDescent="0.45">
      <c r="A7" s="102">
        <v>1</v>
      </c>
      <c r="B7" s="101" t="s">
        <v>222</v>
      </c>
      <c r="C7" s="102" t="s">
        <v>120</v>
      </c>
      <c r="D7" s="103">
        <v>379940</v>
      </c>
      <c r="E7" s="103">
        <v>379940</v>
      </c>
      <c r="F7" s="103">
        <v>379940</v>
      </c>
      <c r="G7" s="92"/>
    </row>
    <row r="8" spans="1:9" ht="36.75" customHeight="1" x14ac:dyDescent="0.4">
      <c r="A8" s="99"/>
      <c r="B8" s="92"/>
      <c r="C8" s="99"/>
      <c r="D8" s="93"/>
      <c r="E8" s="93"/>
      <c r="F8" s="95"/>
      <c r="G8" s="92"/>
    </row>
    <row r="9" spans="1:9" ht="19.5" x14ac:dyDescent="0.4">
      <c r="A9" s="92"/>
      <c r="B9" s="92"/>
      <c r="C9" s="99"/>
      <c r="D9" s="99"/>
      <c r="E9" s="99"/>
      <c r="F9" s="99"/>
      <c r="G9" s="92"/>
    </row>
    <row r="10" spans="1:9" ht="19.5" x14ac:dyDescent="0.4">
      <c r="A10" s="92"/>
      <c r="B10" s="92"/>
      <c r="C10" s="99"/>
      <c r="D10" s="99"/>
      <c r="E10" s="99"/>
      <c r="F10" s="99"/>
      <c r="G10" s="92"/>
    </row>
    <row r="11" spans="1:9" x14ac:dyDescent="0.25">
      <c r="C11" s="94"/>
      <c r="D11" s="94"/>
      <c r="E11" s="94"/>
      <c r="F11" s="94"/>
    </row>
    <row r="14" spans="1:9" x14ac:dyDescent="0.25">
      <c r="E14" s="88"/>
    </row>
  </sheetData>
  <mergeCells count="4">
    <mergeCell ref="A1:G1"/>
    <mergeCell ref="A2:G2"/>
    <mergeCell ref="A3:G3"/>
    <mergeCell ref="B4:F4"/>
  </mergeCells>
  <pageMargins left="0.25" right="0.25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1"/>
  <sheetViews>
    <sheetView zoomScaleNormal="100" workbookViewId="0">
      <selection activeCell="B17" sqref="B17"/>
    </sheetView>
  </sheetViews>
  <sheetFormatPr baseColWidth="10" defaultRowHeight="15" x14ac:dyDescent="0.25"/>
  <cols>
    <col min="1" max="1" width="12.85546875" customWidth="1"/>
    <col min="2" max="2" width="41.7109375" customWidth="1"/>
    <col min="3" max="3" width="14.7109375" customWidth="1"/>
    <col min="4" max="5" width="18.28515625" customWidth="1"/>
    <col min="6" max="6" width="17.7109375" customWidth="1"/>
    <col min="7" max="7" width="23.85546875" customWidth="1"/>
  </cols>
  <sheetData>
    <row r="1" spans="1:9" ht="29.2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33.75" customHeight="1" x14ac:dyDescent="0.4">
      <c r="A2" s="113" t="s">
        <v>157</v>
      </c>
      <c r="B2" s="113"/>
      <c r="C2" s="113"/>
      <c r="D2" s="113"/>
      <c r="E2" s="113"/>
      <c r="F2" s="113"/>
      <c r="G2" s="113"/>
      <c r="H2" s="99"/>
      <c r="I2" s="99"/>
    </row>
    <row r="3" spans="1:9" ht="33.75" customHeight="1" x14ac:dyDescent="0.45">
      <c r="A3" s="115" t="s">
        <v>228</v>
      </c>
      <c r="B3" s="115"/>
      <c r="C3" s="115"/>
      <c r="D3" s="115"/>
      <c r="E3" s="115"/>
      <c r="F3" s="115"/>
      <c r="G3" s="115"/>
      <c r="H3" s="99"/>
      <c r="I3" s="99"/>
    </row>
    <row r="4" spans="1:9" ht="23.25" customHeight="1" x14ac:dyDescent="0.4">
      <c r="A4" s="99">
        <v>56401</v>
      </c>
      <c r="B4" s="116" t="s">
        <v>229</v>
      </c>
      <c r="C4" s="116"/>
      <c r="D4" s="116"/>
      <c r="E4" s="116"/>
      <c r="F4" s="116"/>
      <c r="G4" s="116"/>
      <c r="H4" s="99"/>
      <c r="I4" s="99"/>
    </row>
    <row r="5" spans="1:9" ht="20.25" customHeight="1" thickBot="1" x14ac:dyDescent="0.45">
      <c r="A5" s="99"/>
      <c r="B5" s="99"/>
      <c r="C5" s="99"/>
      <c r="D5" s="99"/>
      <c r="E5" s="110"/>
      <c r="F5" s="99"/>
      <c r="G5" s="99"/>
      <c r="H5" s="99"/>
      <c r="I5" s="99"/>
    </row>
    <row r="6" spans="1:9" ht="54.75" customHeight="1" thickBot="1" x14ac:dyDescent="0.3">
      <c r="A6" s="105" t="s">
        <v>115</v>
      </c>
      <c r="B6" s="106" t="s">
        <v>116</v>
      </c>
      <c r="C6" s="105" t="s">
        <v>117</v>
      </c>
      <c r="D6" s="107" t="s">
        <v>236</v>
      </c>
      <c r="E6" s="107" t="s">
        <v>237</v>
      </c>
      <c r="F6" s="107" t="s">
        <v>207</v>
      </c>
      <c r="G6" s="105" t="s">
        <v>214</v>
      </c>
    </row>
    <row r="7" spans="1:9" ht="60.75" customHeight="1" thickBot="1" x14ac:dyDescent="0.3">
      <c r="A7" s="102">
        <v>2</v>
      </c>
      <c r="B7" s="101" t="s">
        <v>223</v>
      </c>
      <c r="C7" s="109" t="s">
        <v>118</v>
      </c>
      <c r="D7" s="103">
        <v>20000</v>
      </c>
      <c r="E7" s="103">
        <v>20000</v>
      </c>
      <c r="F7" s="103">
        <v>40000</v>
      </c>
      <c r="G7" s="104">
        <v>40000</v>
      </c>
    </row>
    <row r="8" spans="1:9" ht="36.75" customHeight="1" x14ac:dyDescent="0.4">
      <c r="A8" s="99"/>
      <c r="B8" s="92"/>
      <c r="C8" s="99"/>
      <c r="D8" s="93"/>
      <c r="E8" s="93"/>
      <c r="F8" s="93"/>
      <c r="G8" s="95"/>
    </row>
    <row r="9" spans="1:9" ht="19.5" x14ac:dyDescent="0.4">
      <c r="A9" s="92"/>
      <c r="B9" s="92"/>
      <c r="C9" s="99"/>
      <c r="D9" s="99"/>
      <c r="E9" s="110"/>
      <c r="F9" s="99"/>
      <c r="G9" s="99"/>
    </row>
    <row r="10" spans="1:9" ht="19.5" x14ac:dyDescent="0.4">
      <c r="A10" s="92"/>
      <c r="B10" s="92"/>
      <c r="C10" s="99"/>
      <c r="D10" s="99"/>
      <c r="E10" s="110"/>
      <c r="F10" s="99"/>
      <c r="G10" s="99"/>
    </row>
    <row r="11" spans="1:9" x14ac:dyDescent="0.25">
      <c r="C11" s="94"/>
      <c r="D11" s="94"/>
      <c r="E11" s="94"/>
      <c r="F11" s="94"/>
      <c r="G11" s="94"/>
    </row>
  </sheetData>
  <mergeCells count="4">
    <mergeCell ref="A1:G1"/>
    <mergeCell ref="A2:G2"/>
    <mergeCell ref="A3:G3"/>
    <mergeCell ref="B4:G4"/>
  </mergeCells>
  <pageMargins left="0.25" right="0.25" top="0.75" bottom="0.75" header="0.3" footer="0.3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1"/>
  <sheetViews>
    <sheetView workbookViewId="0">
      <selection activeCell="E20" sqref="E20"/>
    </sheetView>
  </sheetViews>
  <sheetFormatPr baseColWidth="10" defaultRowHeight="15" x14ac:dyDescent="0.25"/>
  <cols>
    <col min="1" max="1" width="14.85546875" customWidth="1"/>
    <col min="2" max="2" width="44.28515625" customWidth="1"/>
    <col min="3" max="3" width="14.7109375" customWidth="1"/>
    <col min="4" max="4" width="18.28515625" customWidth="1"/>
    <col min="5" max="5" width="17.7109375" customWidth="1"/>
    <col min="6" max="6" width="23.85546875" customWidth="1"/>
    <col min="7" max="7" width="4.5703125" customWidth="1"/>
  </cols>
  <sheetData>
    <row r="1" spans="1:9" ht="29.2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33.75" customHeight="1" x14ac:dyDescent="0.4">
      <c r="A2" s="113" t="s">
        <v>157</v>
      </c>
      <c r="B2" s="113"/>
      <c r="C2" s="113"/>
      <c r="D2" s="113"/>
      <c r="E2" s="113"/>
      <c r="F2" s="113"/>
      <c r="G2" s="113"/>
      <c r="H2" s="99"/>
      <c r="I2" s="99"/>
    </row>
    <row r="3" spans="1:9" ht="33.75" customHeight="1" x14ac:dyDescent="0.45">
      <c r="A3" s="115" t="s">
        <v>220</v>
      </c>
      <c r="B3" s="115"/>
      <c r="C3" s="115"/>
      <c r="D3" s="115"/>
      <c r="E3" s="115"/>
      <c r="F3" s="115"/>
      <c r="G3" s="115"/>
      <c r="H3" s="99"/>
      <c r="I3" s="99"/>
    </row>
    <row r="4" spans="1:9" ht="23.25" customHeight="1" x14ac:dyDescent="0.4">
      <c r="A4" s="99">
        <v>35501</v>
      </c>
      <c r="B4" s="113" t="s">
        <v>221</v>
      </c>
      <c r="C4" s="113"/>
      <c r="D4" s="113"/>
      <c r="E4" s="113"/>
      <c r="F4" s="113"/>
      <c r="G4" s="99"/>
      <c r="H4" s="99"/>
      <c r="I4" s="99"/>
    </row>
    <row r="5" spans="1:9" ht="20.25" customHeight="1" thickBot="1" x14ac:dyDescent="0.45">
      <c r="A5" s="99"/>
      <c r="B5" s="99"/>
      <c r="C5" s="99"/>
      <c r="D5" s="99"/>
      <c r="E5" s="99"/>
      <c r="F5" s="99"/>
      <c r="G5" s="99"/>
      <c r="H5" s="99"/>
      <c r="I5" s="99"/>
    </row>
    <row r="6" spans="1:9" ht="54.75" customHeight="1" thickBot="1" x14ac:dyDescent="0.45">
      <c r="A6" s="105" t="s">
        <v>115</v>
      </c>
      <c r="B6" s="106" t="s">
        <v>116</v>
      </c>
      <c r="C6" s="105" t="s">
        <v>117</v>
      </c>
      <c r="D6" s="107" t="s">
        <v>213</v>
      </c>
      <c r="E6" s="107" t="s">
        <v>207</v>
      </c>
      <c r="F6" s="105" t="s">
        <v>214</v>
      </c>
      <c r="G6" s="92"/>
    </row>
    <row r="7" spans="1:9" ht="60.75" customHeight="1" thickBot="1" x14ac:dyDescent="0.45">
      <c r="A7" s="102">
        <v>12</v>
      </c>
      <c r="B7" s="101" t="s">
        <v>221</v>
      </c>
      <c r="C7" s="102" t="s">
        <v>119</v>
      </c>
      <c r="D7" s="103">
        <v>7916.66</v>
      </c>
      <c r="E7" s="103">
        <v>94999.92</v>
      </c>
      <c r="F7" s="104">
        <v>95000</v>
      </c>
      <c r="G7" s="92"/>
    </row>
    <row r="8" spans="1:9" ht="36.75" customHeight="1" x14ac:dyDescent="0.4">
      <c r="A8" s="99"/>
      <c r="B8" s="92"/>
      <c r="C8" s="99"/>
      <c r="D8" s="93"/>
      <c r="E8" s="93"/>
      <c r="F8" s="95"/>
      <c r="G8" s="92"/>
    </row>
    <row r="9" spans="1:9" ht="19.5" x14ac:dyDescent="0.4">
      <c r="A9" s="92"/>
      <c r="B9" s="92"/>
      <c r="C9" s="99"/>
      <c r="D9" s="99"/>
      <c r="E9" s="99"/>
      <c r="F9" s="99"/>
      <c r="G9" s="92"/>
    </row>
    <row r="10" spans="1:9" ht="19.5" x14ac:dyDescent="0.4">
      <c r="A10" s="92"/>
      <c r="B10" s="92"/>
      <c r="C10" s="99"/>
      <c r="D10" s="99"/>
      <c r="E10" s="99"/>
      <c r="F10" s="99"/>
      <c r="G10" s="92"/>
    </row>
    <row r="11" spans="1:9" x14ac:dyDescent="0.25">
      <c r="C11" s="94"/>
      <c r="D11" s="94"/>
      <c r="E11" s="94"/>
      <c r="F11" s="94"/>
    </row>
  </sheetData>
  <mergeCells count="4">
    <mergeCell ref="A1:G1"/>
    <mergeCell ref="A2:G2"/>
    <mergeCell ref="A3:G3"/>
    <mergeCell ref="B4:F4"/>
  </mergeCells>
  <pageMargins left="0.25" right="0.25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11"/>
  <sheetViews>
    <sheetView workbookViewId="0">
      <selection activeCell="F7" sqref="F7"/>
    </sheetView>
  </sheetViews>
  <sheetFormatPr baseColWidth="10" defaultRowHeight="15" x14ac:dyDescent="0.25"/>
  <cols>
    <col min="1" max="1" width="14.85546875" customWidth="1"/>
    <col min="2" max="2" width="44.28515625" customWidth="1"/>
    <col min="3" max="3" width="14.7109375" customWidth="1"/>
    <col min="4" max="4" width="18.28515625" customWidth="1"/>
    <col min="5" max="5" width="17.7109375" customWidth="1"/>
    <col min="6" max="6" width="23.85546875" customWidth="1"/>
    <col min="7" max="7" width="4.5703125" customWidth="1"/>
  </cols>
  <sheetData>
    <row r="1" spans="1:9" ht="29.2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33.75" customHeight="1" x14ac:dyDescent="0.4">
      <c r="A2" s="113" t="s">
        <v>157</v>
      </c>
      <c r="B2" s="113"/>
      <c r="C2" s="113"/>
      <c r="D2" s="113"/>
      <c r="E2" s="113"/>
      <c r="F2" s="113"/>
      <c r="G2" s="113"/>
      <c r="H2" s="100"/>
      <c r="I2" s="100"/>
    </row>
    <row r="3" spans="1:9" ht="33.75" customHeight="1" x14ac:dyDescent="0.45">
      <c r="A3" s="115" t="s">
        <v>231</v>
      </c>
      <c r="B3" s="115"/>
      <c r="C3" s="115"/>
      <c r="D3" s="115"/>
      <c r="E3" s="115"/>
      <c r="F3" s="115"/>
      <c r="G3" s="115"/>
      <c r="H3" s="100"/>
      <c r="I3" s="100"/>
    </row>
    <row r="4" spans="1:9" ht="23.25" customHeight="1" x14ac:dyDescent="0.4">
      <c r="A4" s="100">
        <v>34501</v>
      </c>
      <c r="B4" s="113" t="s">
        <v>232</v>
      </c>
      <c r="C4" s="113"/>
      <c r="D4" s="113"/>
      <c r="E4" s="113"/>
      <c r="F4" s="113"/>
      <c r="G4" s="100"/>
      <c r="H4" s="100"/>
      <c r="I4" s="100"/>
    </row>
    <row r="5" spans="1:9" ht="20.25" customHeight="1" thickBot="1" x14ac:dyDescent="0.45">
      <c r="A5" s="100"/>
      <c r="B5" s="100"/>
      <c r="C5" s="100"/>
      <c r="D5" s="100"/>
      <c r="E5" s="100"/>
      <c r="F5" s="100"/>
      <c r="G5" s="100"/>
      <c r="H5" s="100"/>
      <c r="I5" s="100"/>
    </row>
    <row r="6" spans="1:9" ht="54.75" customHeight="1" thickBot="1" x14ac:dyDescent="0.45">
      <c r="A6" s="105" t="s">
        <v>115</v>
      </c>
      <c r="B6" s="106" t="s">
        <v>116</v>
      </c>
      <c r="C6" s="105" t="s">
        <v>117</v>
      </c>
      <c r="D6" s="107" t="s">
        <v>213</v>
      </c>
      <c r="E6" s="107" t="s">
        <v>207</v>
      </c>
      <c r="F6" s="105" t="s">
        <v>214</v>
      </c>
      <c r="G6" s="92"/>
    </row>
    <row r="7" spans="1:9" ht="60.75" customHeight="1" thickBot="1" x14ac:dyDescent="0.45">
      <c r="A7" s="102">
        <v>1</v>
      </c>
      <c r="B7" s="101" t="s">
        <v>230</v>
      </c>
      <c r="C7" s="102" t="s">
        <v>120</v>
      </c>
      <c r="D7" s="103">
        <v>89000</v>
      </c>
      <c r="E7" s="103">
        <v>89000</v>
      </c>
      <c r="F7" s="104">
        <v>89000</v>
      </c>
      <c r="G7" s="92"/>
    </row>
    <row r="8" spans="1:9" ht="36.75" customHeight="1" x14ac:dyDescent="0.4">
      <c r="A8" s="100"/>
      <c r="B8" s="92"/>
      <c r="C8" s="100"/>
      <c r="D8" s="93"/>
      <c r="E8" s="93"/>
      <c r="F8" s="95"/>
      <c r="G8" s="92"/>
    </row>
    <row r="9" spans="1:9" ht="19.5" x14ac:dyDescent="0.4">
      <c r="A9" s="92"/>
      <c r="B9" s="92"/>
      <c r="C9" s="100"/>
      <c r="D9" s="100"/>
      <c r="E9" s="100"/>
      <c r="F9" s="100"/>
      <c r="G9" s="92"/>
    </row>
    <row r="10" spans="1:9" ht="19.5" x14ac:dyDescent="0.4">
      <c r="A10" s="92"/>
      <c r="B10" s="92"/>
      <c r="C10" s="100"/>
      <c r="D10" s="100"/>
      <c r="E10" s="100"/>
      <c r="F10" s="100"/>
      <c r="G10" s="92"/>
    </row>
    <row r="11" spans="1:9" x14ac:dyDescent="0.25">
      <c r="C11" s="94"/>
      <c r="D11" s="94"/>
      <c r="E11" s="94"/>
      <c r="F11" s="94"/>
    </row>
  </sheetData>
  <mergeCells count="4">
    <mergeCell ref="A1:G1"/>
    <mergeCell ref="A2:G2"/>
    <mergeCell ref="A3:G3"/>
    <mergeCell ref="B4:F4"/>
  </mergeCells>
  <pageMargins left="0.25" right="0.25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1"/>
  <sheetViews>
    <sheetView workbookViewId="0">
      <selection activeCell="G13" sqref="G13"/>
    </sheetView>
  </sheetViews>
  <sheetFormatPr baseColWidth="10" defaultRowHeight="15" x14ac:dyDescent="0.25"/>
  <cols>
    <col min="1" max="1" width="14.85546875" customWidth="1"/>
    <col min="2" max="2" width="44.28515625" customWidth="1"/>
    <col min="3" max="3" width="14.7109375" customWidth="1"/>
    <col min="4" max="4" width="18.28515625" customWidth="1"/>
    <col min="5" max="5" width="17.7109375" customWidth="1"/>
    <col min="6" max="6" width="23.85546875" customWidth="1"/>
  </cols>
  <sheetData>
    <row r="1" spans="1:8" ht="29.25" customHeight="1" x14ac:dyDescent="0.3">
      <c r="A1" s="112"/>
      <c r="B1" s="112"/>
      <c r="C1" s="112"/>
      <c r="D1" s="112"/>
      <c r="E1" s="112"/>
      <c r="F1" s="112"/>
      <c r="G1" s="1"/>
      <c r="H1" s="1"/>
    </row>
    <row r="2" spans="1:8" ht="33.75" customHeight="1" x14ac:dyDescent="0.4">
      <c r="A2" s="113" t="s">
        <v>157</v>
      </c>
      <c r="B2" s="113"/>
      <c r="C2" s="113"/>
      <c r="D2" s="113"/>
      <c r="E2" s="113"/>
      <c r="F2" s="113"/>
      <c r="G2" s="99"/>
      <c r="H2" s="99"/>
    </row>
    <row r="3" spans="1:8" ht="33.75" customHeight="1" x14ac:dyDescent="0.45">
      <c r="A3" s="115" t="s">
        <v>225</v>
      </c>
      <c r="B3" s="115"/>
      <c r="C3" s="115"/>
      <c r="D3" s="115"/>
      <c r="E3" s="115"/>
      <c r="F3" s="115"/>
      <c r="G3" s="99"/>
      <c r="H3" s="99"/>
    </row>
    <row r="4" spans="1:8" ht="23.25" customHeight="1" x14ac:dyDescent="0.4">
      <c r="A4" s="99">
        <v>29609</v>
      </c>
      <c r="B4" s="113" t="s">
        <v>226</v>
      </c>
      <c r="C4" s="113"/>
      <c r="D4" s="113"/>
      <c r="E4" s="113"/>
      <c r="F4" s="113"/>
      <c r="G4" s="99"/>
      <c r="H4" s="99"/>
    </row>
    <row r="5" spans="1:8" ht="20.25" customHeight="1" thickBot="1" x14ac:dyDescent="0.45">
      <c r="A5" s="99"/>
      <c r="B5" s="99"/>
      <c r="C5" s="99"/>
      <c r="D5" s="99"/>
      <c r="E5" s="99"/>
      <c r="F5" s="99"/>
      <c r="G5" s="99"/>
      <c r="H5" s="99"/>
    </row>
    <row r="6" spans="1:8" ht="54.75" customHeight="1" thickBot="1" x14ac:dyDescent="0.3">
      <c r="A6" s="105" t="s">
        <v>115</v>
      </c>
      <c r="B6" s="106" t="s">
        <v>116</v>
      </c>
      <c r="C6" s="105" t="s">
        <v>117</v>
      </c>
      <c r="D6" s="107" t="s">
        <v>227</v>
      </c>
      <c r="E6" s="107" t="s">
        <v>207</v>
      </c>
      <c r="F6" s="105" t="s">
        <v>214</v>
      </c>
    </row>
    <row r="7" spans="1:8" ht="60.75" customHeight="1" thickBot="1" x14ac:dyDescent="0.3">
      <c r="A7" s="102">
        <v>1</v>
      </c>
      <c r="B7" s="101" t="s">
        <v>121</v>
      </c>
      <c r="C7" s="109" t="s">
        <v>120</v>
      </c>
      <c r="D7" s="103">
        <v>85000</v>
      </c>
      <c r="E7" s="103">
        <v>85000</v>
      </c>
      <c r="F7" s="104">
        <v>85000</v>
      </c>
    </row>
    <row r="8" spans="1:8" ht="36.75" customHeight="1" x14ac:dyDescent="0.4">
      <c r="A8" s="99"/>
      <c r="B8" s="92"/>
      <c r="C8" s="99"/>
      <c r="D8" s="93"/>
      <c r="E8" s="93"/>
      <c r="F8" s="95"/>
    </row>
    <row r="9" spans="1:8" ht="19.5" x14ac:dyDescent="0.4">
      <c r="A9" s="92"/>
      <c r="B9" s="92"/>
      <c r="C9" s="99"/>
      <c r="D9" s="99"/>
      <c r="E9" s="99"/>
      <c r="F9" s="99"/>
    </row>
    <row r="10" spans="1:8" ht="19.5" x14ac:dyDescent="0.4">
      <c r="A10" s="92"/>
      <c r="B10" s="92"/>
      <c r="C10" s="99"/>
      <c r="D10" s="99"/>
      <c r="E10" s="99"/>
      <c r="F10" s="99"/>
    </row>
    <row r="11" spans="1:8" x14ac:dyDescent="0.25">
      <c r="C11" s="94"/>
      <c r="D11" s="94"/>
      <c r="E11" s="94"/>
      <c r="F11" s="94"/>
    </row>
  </sheetData>
  <mergeCells count="4">
    <mergeCell ref="A1:F1"/>
    <mergeCell ref="A2:F2"/>
    <mergeCell ref="A3:F3"/>
    <mergeCell ref="B4:F4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59"/>
  <sheetViews>
    <sheetView workbookViewId="0">
      <selection sqref="A1:G66"/>
    </sheetView>
  </sheetViews>
  <sheetFormatPr baseColWidth="10" defaultRowHeight="15" x14ac:dyDescent="0.25"/>
  <cols>
    <col min="1" max="1" width="18" customWidth="1"/>
    <col min="2" max="2" width="41.28515625" customWidth="1"/>
    <col min="3" max="3" width="12.7109375" customWidth="1"/>
    <col min="4" max="4" width="14.5703125" customWidth="1"/>
    <col min="5" max="5" width="13" customWidth="1"/>
    <col min="6" max="6" width="12.5703125" customWidth="1"/>
    <col min="7" max="7" width="10.7109375" customWidth="1"/>
  </cols>
  <sheetData>
    <row r="1" spans="1:9" ht="32.2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27.75" customHeight="1" x14ac:dyDescent="0.4">
      <c r="A2" s="113" t="s">
        <v>156</v>
      </c>
      <c r="B2" s="113"/>
      <c r="C2" s="113"/>
      <c r="D2" s="113"/>
      <c r="E2" s="113"/>
      <c r="F2" s="113"/>
      <c r="G2" s="113"/>
      <c r="H2" s="84"/>
      <c r="I2" s="84"/>
    </row>
    <row r="3" spans="1:9" ht="27.75" customHeight="1" x14ac:dyDescent="0.4">
      <c r="A3" s="113" t="s">
        <v>114</v>
      </c>
      <c r="B3" s="113"/>
      <c r="C3" s="113"/>
      <c r="D3" s="113"/>
      <c r="E3" s="113"/>
      <c r="F3" s="113"/>
      <c r="G3" s="113"/>
      <c r="H3" s="91"/>
      <c r="I3" s="91"/>
    </row>
    <row r="4" spans="1:9" ht="19.5" customHeight="1" thickBot="1" x14ac:dyDescent="0.3"/>
    <row r="5" spans="1:9" ht="39" customHeight="1" thickBot="1" x14ac:dyDescent="0.3">
      <c r="A5" s="35" t="s">
        <v>0</v>
      </c>
      <c r="B5" s="36"/>
      <c r="C5" s="36" t="s">
        <v>59</v>
      </c>
      <c r="D5" s="96" t="s">
        <v>122</v>
      </c>
      <c r="E5" s="97" t="s">
        <v>123</v>
      </c>
      <c r="F5" s="97" t="s">
        <v>124</v>
      </c>
      <c r="G5" s="37" t="s">
        <v>26</v>
      </c>
      <c r="H5" s="85"/>
    </row>
    <row r="6" spans="1:9" ht="13.5" customHeight="1" thickBot="1" x14ac:dyDescent="0.3">
      <c r="A6" s="38">
        <v>2160100</v>
      </c>
      <c r="B6" s="42" t="s">
        <v>53</v>
      </c>
      <c r="C6" s="87">
        <v>98000</v>
      </c>
      <c r="D6" s="82">
        <v>49000</v>
      </c>
      <c r="E6" s="81">
        <v>49000</v>
      </c>
      <c r="F6" s="81">
        <v>0</v>
      </c>
      <c r="G6" s="87">
        <v>98000</v>
      </c>
    </row>
    <row r="7" spans="1:9" ht="12" customHeight="1" thickBot="1" x14ac:dyDescent="0.3">
      <c r="A7" s="2"/>
    </row>
    <row r="8" spans="1:9" ht="14.1" customHeight="1" x14ac:dyDescent="0.25">
      <c r="A8" s="14" t="s">
        <v>90</v>
      </c>
      <c r="B8" s="15"/>
      <c r="C8" s="15"/>
      <c r="D8" s="16" t="s">
        <v>191</v>
      </c>
      <c r="E8" s="17" t="s">
        <v>56</v>
      </c>
      <c r="F8" s="5" t="s">
        <v>142</v>
      </c>
      <c r="G8" s="18">
        <f t="shared" ref="G8:G24" si="0">+D8*F8</f>
        <v>655.6</v>
      </c>
    </row>
    <row r="9" spans="1:9" ht="14.1" customHeight="1" x14ac:dyDescent="0.25">
      <c r="A9" s="19" t="s">
        <v>93</v>
      </c>
      <c r="B9" s="12"/>
      <c r="C9" s="12"/>
      <c r="D9" s="10" t="s">
        <v>3</v>
      </c>
      <c r="E9" s="4" t="s">
        <v>56</v>
      </c>
      <c r="F9" s="3" t="s">
        <v>144</v>
      </c>
      <c r="G9" s="20">
        <f t="shared" si="0"/>
        <v>1136.7</v>
      </c>
    </row>
    <row r="10" spans="1:9" ht="14.1" customHeight="1" x14ac:dyDescent="0.25">
      <c r="A10" s="19" t="s">
        <v>94</v>
      </c>
      <c r="B10" s="9"/>
      <c r="C10" s="9"/>
      <c r="D10" s="10" t="s">
        <v>9</v>
      </c>
      <c r="E10" s="4" t="s">
        <v>56</v>
      </c>
      <c r="F10" s="3" t="s">
        <v>152</v>
      </c>
      <c r="G10" s="20">
        <f t="shared" si="0"/>
        <v>1644</v>
      </c>
    </row>
    <row r="11" spans="1:9" ht="14.1" customHeight="1" x14ac:dyDescent="0.25">
      <c r="A11" s="19" t="s">
        <v>95</v>
      </c>
      <c r="B11" s="9"/>
      <c r="C11" s="9"/>
      <c r="D11" s="10" t="s">
        <v>191</v>
      </c>
      <c r="E11" s="4" t="s">
        <v>56</v>
      </c>
      <c r="F11" s="3" t="s">
        <v>126</v>
      </c>
      <c r="G11" s="20">
        <f t="shared" si="0"/>
        <v>580</v>
      </c>
    </row>
    <row r="12" spans="1:9" ht="14.1" customHeight="1" x14ac:dyDescent="0.25">
      <c r="A12" s="19" t="s">
        <v>96</v>
      </c>
      <c r="B12" s="9"/>
      <c r="C12" s="9"/>
      <c r="D12" s="10" t="s">
        <v>54</v>
      </c>
      <c r="E12" s="4" t="s">
        <v>91</v>
      </c>
      <c r="F12" s="3" t="s">
        <v>145</v>
      </c>
      <c r="G12" s="20">
        <f t="shared" si="0"/>
        <v>2991.75</v>
      </c>
    </row>
    <row r="13" spans="1:9" ht="14.1" customHeight="1" x14ac:dyDescent="0.25">
      <c r="A13" s="19" t="s">
        <v>97</v>
      </c>
      <c r="B13" s="9"/>
      <c r="C13" s="9"/>
      <c r="D13" s="10" t="s">
        <v>2</v>
      </c>
      <c r="E13" s="4" t="s">
        <v>1</v>
      </c>
      <c r="F13" s="3" t="s">
        <v>146</v>
      </c>
      <c r="G13" s="20">
        <f t="shared" si="0"/>
        <v>357.8</v>
      </c>
    </row>
    <row r="14" spans="1:9" ht="14.1" customHeight="1" x14ac:dyDescent="0.25">
      <c r="A14" s="19" t="s">
        <v>98</v>
      </c>
      <c r="B14" s="9"/>
      <c r="C14" s="9"/>
      <c r="D14" s="4">
        <v>20</v>
      </c>
      <c r="E14" s="4" t="s">
        <v>92</v>
      </c>
      <c r="F14" s="3" t="s">
        <v>147</v>
      </c>
      <c r="G14" s="20">
        <f t="shared" si="0"/>
        <v>517.79999999999995</v>
      </c>
    </row>
    <row r="15" spans="1:9" ht="14.1" customHeight="1" x14ac:dyDescent="0.25">
      <c r="A15" s="21" t="s">
        <v>99</v>
      </c>
      <c r="B15" s="13"/>
      <c r="C15" s="13"/>
      <c r="D15" s="4">
        <v>2</v>
      </c>
      <c r="E15" s="4" t="s">
        <v>28</v>
      </c>
      <c r="F15" s="3" t="s">
        <v>148</v>
      </c>
      <c r="G15" s="20">
        <f t="shared" si="0"/>
        <v>1531.8</v>
      </c>
    </row>
    <row r="16" spans="1:9" ht="14.1" customHeight="1" x14ac:dyDescent="0.25">
      <c r="A16" s="21" t="s">
        <v>100</v>
      </c>
      <c r="B16" s="13"/>
      <c r="C16" s="13"/>
      <c r="D16" s="4">
        <v>80</v>
      </c>
      <c r="E16" s="4" t="s">
        <v>1</v>
      </c>
      <c r="F16" s="3" t="s">
        <v>149</v>
      </c>
      <c r="G16" s="20">
        <f t="shared" si="0"/>
        <v>1351.2</v>
      </c>
    </row>
    <row r="17" spans="1:8" ht="14.1" customHeight="1" x14ac:dyDescent="0.25">
      <c r="A17" s="21" t="s">
        <v>101</v>
      </c>
      <c r="B17" s="13"/>
      <c r="C17" s="13"/>
      <c r="D17" s="4">
        <v>14</v>
      </c>
      <c r="E17" s="4" t="s">
        <v>28</v>
      </c>
      <c r="F17" s="3" t="s">
        <v>150</v>
      </c>
      <c r="G17" s="20">
        <f t="shared" si="0"/>
        <v>3750.5999999999995</v>
      </c>
    </row>
    <row r="18" spans="1:8" ht="14.1" customHeight="1" x14ac:dyDescent="0.25">
      <c r="A18" s="31" t="s">
        <v>102</v>
      </c>
      <c r="B18" s="32"/>
      <c r="C18" s="13"/>
      <c r="D18" s="4">
        <v>5</v>
      </c>
      <c r="E18" s="4" t="s">
        <v>28</v>
      </c>
      <c r="F18" s="3" t="s">
        <v>109</v>
      </c>
      <c r="G18" s="20">
        <f t="shared" si="0"/>
        <v>2490</v>
      </c>
    </row>
    <row r="19" spans="1:8" ht="14.1" customHeight="1" x14ac:dyDescent="0.25">
      <c r="A19" s="31" t="s">
        <v>103</v>
      </c>
      <c r="B19" s="32"/>
      <c r="C19" s="13"/>
      <c r="D19" s="4">
        <v>5</v>
      </c>
      <c r="E19" s="4" t="s">
        <v>28</v>
      </c>
      <c r="F19" s="3" t="s">
        <v>110</v>
      </c>
      <c r="G19" s="20">
        <f t="shared" si="0"/>
        <v>4560</v>
      </c>
    </row>
    <row r="20" spans="1:8" ht="14.1" customHeight="1" x14ac:dyDescent="0.25">
      <c r="A20" s="21" t="s">
        <v>104</v>
      </c>
      <c r="B20" s="13"/>
      <c r="C20" s="13"/>
      <c r="D20" s="4">
        <v>40</v>
      </c>
      <c r="E20" s="4" t="s">
        <v>28</v>
      </c>
      <c r="F20" s="3" t="s">
        <v>196</v>
      </c>
      <c r="G20" s="20">
        <f t="shared" si="0"/>
        <v>12519.2</v>
      </c>
    </row>
    <row r="21" spans="1:8" ht="14.1" customHeight="1" x14ac:dyDescent="0.25">
      <c r="A21" s="21" t="s">
        <v>105</v>
      </c>
      <c r="B21" s="13"/>
      <c r="C21" s="9"/>
      <c r="D21" s="10" t="s">
        <v>191</v>
      </c>
      <c r="E21" s="4" t="s">
        <v>1</v>
      </c>
      <c r="F21" s="3" t="s">
        <v>111</v>
      </c>
      <c r="G21" s="20">
        <f t="shared" si="0"/>
        <v>780</v>
      </c>
    </row>
    <row r="22" spans="1:8" ht="14.1" customHeight="1" x14ac:dyDescent="0.25">
      <c r="A22" s="19" t="s">
        <v>106</v>
      </c>
      <c r="B22" s="9"/>
      <c r="C22" s="9"/>
      <c r="D22" s="10" t="s">
        <v>191</v>
      </c>
      <c r="E22" s="4" t="s">
        <v>1</v>
      </c>
      <c r="F22" s="3" t="s">
        <v>112</v>
      </c>
      <c r="G22" s="20">
        <f t="shared" si="0"/>
        <v>900</v>
      </c>
    </row>
    <row r="23" spans="1:8" ht="14.1" customHeight="1" x14ac:dyDescent="0.25">
      <c r="A23" s="19" t="s">
        <v>153</v>
      </c>
      <c r="B23" s="9"/>
      <c r="C23" s="9"/>
      <c r="D23" s="10" t="s">
        <v>191</v>
      </c>
      <c r="E23" s="4" t="s">
        <v>28</v>
      </c>
      <c r="F23" s="3" t="s">
        <v>151</v>
      </c>
      <c r="G23" s="20">
        <f t="shared" si="0"/>
        <v>4998</v>
      </c>
    </row>
    <row r="24" spans="1:8" ht="14.1" customHeight="1" thickBot="1" x14ac:dyDescent="0.3">
      <c r="A24" s="59" t="s">
        <v>107</v>
      </c>
      <c r="B24" s="60"/>
      <c r="C24" s="60"/>
      <c r="D24" s="61" t="s">
        <v>55</v>
      </c>
      <c r="E24" s="6" t="s">
        <v>56</v>
      </c>
      <c r="F24" s="7" t="s">
        <v>108</v>
      </c>
      <c r="G24" s="23">
        <f t="shared" si="0"/>
        <v>720</v>
      </c>
    </row>
    <row r="25" spans="1:8" ht="29.25" customHeight="1" thickBot="1" x14ac:dyDescent="0.3">
      <c r="G25" s="88"/>
    </row>
    <row r="26" spans="1:8" ht="15.75" x14ac:dyDescent="0.25">
      <c r="E26" s="24" t="s">
        <v>24</v>
      </c>
      <c r="F26" s="25"/>
      <c r="G26" s="29">
        <v>42191.15</v>
      </c>
    </row>
    <row r="27" spans="1:8" ht="15.75" x14ac:dyDescent="0.25">
      <c r="E27" s="26" t="s">
        <v>25</v>
      </c>
      <c r="F27" s="27"/>
      <c r="G27" s="30">
        <v>6750.58</v>
      </c>
    </row>
    <row r="28" spans="1:8" ht="16.5" thickBot="1" x14ac:dyDescent="0.3">
      <c r="E28" s="33" t="s">
        <v>26</v>
      </c>
      <c r="F28" s="28"/>
      <c r="G28" s="34">
        <f>SUM(G26:G27)</f>
        <v>48941.73</v>
      </c>
    </row>
    <row r="29" spans="1:8" ht="15.75" x14ac:dyDescent="0.25">
      <c r="E29" s="8"/>
      <c r="F29" s="27"/>
      <c r="G29" s="44"/>
      <c r="H29" s="27"/>
    </row>
    <row r="30" spans="1:8" ht="15.75" x14ac:dyDescent="0.25">
      <c r="E30" s="8"/>
      <c r="F30" s="27"/>
      <c r="G30" s="44"/>
      <c r="H30" s="27"/>
    </row>
    <row r="31" spans="1:8" ht="15.75" x14ac:dyDescent="0.25">
      <c r="E31" s="8"/>
      <c r="F31" s="27"/>
      <c r="G31" s="44"/>
      <c r="H31" s="27"/>
    </row>
    <row r="32" spans="1:8" ht="15.75" x14ac:dyDescent="0.25">
      <c r="E32" s="8"/>
      <c r="F32" s="27"/>
      <c r="G32" s="44"/>
      <c r="H32" s="27"/>
    </row>
    <row r="33" spans="1:8" ht="15.75" x14ac:dyDescent="0.25">
      <c r="E33" s="8"/>
      <c r="F33" s="27"/>
      <c r="G33" s="44"/>
      <c r="H33" s="27"/>
    </row>
    <row r="34" spans="1:8" ht="16.5" thickBot="1" x14ac:dyDescent="0.3">
      <c r="E34" s="8"/>
      <c r="F34" s="27"/>
      <c r="G34" s="44"/>
      <c r="H34" s="27"/>
    </row>
    <row r="35" spans="1:8" ht="39" customHeight="1" thickBot="1" x14ac:dyDescent="0.3">
      <c r="A35" s="35" t="s">
        <v>0</v>
      </c>
      <c r="B35" s="36"/>
      <c r="C35" s="36" t="s">
        <v>59</v>
      </c>
      <c r="D35" s="36" t="s">
        <v>61</v>
      </c>
      <c r="E35" s="96" t="s">
        <v>123</v>
      </c>
      <c r="F35" s="97" t="s">
        <v>124</v>
      </c>
      <c r="G35" s="37" t="s">
        <v>26</v>
      </c>
    </row>
    <row r="36" spans="1:8" ht="15.75" thickBot="1" x14ac:dyDescent="0.3">
      <c r="A36" s="38">
        <v>2160100</v>
      </c>
      <c r="B36" s="43" t="s">
        <v>62</v>
      </c>
      <c r="C36" s="87">
        <v>98000</v>
      </c>
      <c r="D36" s="81">
        <v>49000</v>
      </c>
      <c r="E36" s="82">
        <v>49000</v>
      </c>
      <c r="F36" s="81">
        <v>0</v>
      </c>
      <c r="G36" s="87">
        <v>98000</v>
      </c>
      <c r="H36" s="89"/>
    </row>
    <row r="37" spans="1:8" ht="21.75" customHeight="1" thickBot="1" x14ac:dyDescent="0.3"/>
    <row r="38" spans="1:8" x14ac:dyDescent="0.25">
      <c r="A38" s="14" t="s">
        <v>90</v>
      </c>
      <c r="B38" s="15"/>
      <c r="C38" s="15"/>
      <c r="D38" s="16" t="s">
        <v>191</v>
      </c>
      <c r="E38" s="17" t="s">
        <v>56</v>
      </c>
      <c r="F38" s="5" t="s">
        <v>142</v>
      </c>
      <c r="G38" s="18">
        <f t="shared" ref="G38:G54" si="1">+D38*F38</f>
        <v>655.6</v>
      </c>
    </row>
    <row r="39" spans="1:8" x14ac:dyDescent="0.25">
      <c r="A39" s="19" t="s">
        <v>93</v>
      </c>
      <c r="B39" s="12"/>
      <c r="C39" s="12"/>
      <c r="D39" s="10" t="s">
        <v>3</v>
      </c>
      <c r="E39" s="4" t="s">
        <v>56</v>
      </c>
      <c r="F39" s="3" t="s">
        <v>144</v>
      </c>
      <c r="G39" s="20">
        <f t="shared" si="1"/>
        <v>1136.7</v>
      </c>
    </row>
    <row r="40" spans="1:8" x14ac:dyDescent="0.25">
      <c r="A40" s="19" t="s">
        <v>94</v>
      </c>
      <c r="B40" s="9"/>
      <c r="C40" s="9"/>
      <c r="D40" s="10" t="s">
        <v>9</v>
      </c>
      <c r="E40" s="4" t="s">
        <v>56</v>
      </c>
      <c r="F40" s="3" t="s">
        <v>152</v>
      </c>
      <c r="G40" s="20">
        <f t="shared" si="1"/>
        <v>1644</v>
      </c>
    </row>
    <row r="41" spans="1:8" x14ac:dyDescent="0.25">
      <c r="A41" s="19" t="s">
        <v>95</v>
      </c>
      <c r="B41" s="9"/>
      <c r="C41" s="9"/>
      <c r="D41" s="10" t="s">
        <v>191</v>
      </c>
      <c r="E41" s="4" t="s">
        <v>56</v>
      </c>
      <c r="F41" s="3" t="s">
        <v>126</v>
      </c>
      <c r="G41" s="20">
        <f t="shared" si="1"/>
        <v>580</v>
      </c>
    </row>
    <row r="42" spans="1:8" x14ac:dyDescent="0.25">
      <c r="A42" s="19" t="s">
        <v>96</v>
      </c>
      <c r="B42" s="9"/>
      <c r="C42" s="9"/>
      <c r="D42" s="10" t="s">
        <v>2</v>
      </c>
      <c r="E42" s="4" t="s">
        <v>91</v>
      </c>
      <c r="F42" s="3" t="s">
        <v>145</v>
      </c>
      <c r="G42" s="20">
        <f t="shared" si="1"/>
        <v>1994.5</v>
      </c>
    </row>
    <row r="43" spans="1:8" x14ac:dyDescent="0.25">
      <c r="A43" s="19" t="s">
        <v>97</v>
      </c>
      <c r="B43" s="9"/>
      <c r="C43" s="9"/>
      <c r="D43" s="10" t="s">
        <v>2</v>
      </c>
      <c r="E43" s="4" t="s">
        <v>1</v>
      </c>
      <c r="F43" s="3" t="s">
        <v>146</v>
      </c>
      <c r="G43" s="20">
        <f t="shared" si="1"/>
        <v>357.8</v>
      </c>
    </row>
    <row r="44" spans="1:8" x14ac:dyDescent="0.25">
      <c r="A44" s="19" t="s">
        <v>98</v>
      </c>
      <c r="B44" s="9"/>
      <c r="C44" s="9"/>
      <c r="D44" s="4">
        <v>20</v>
      </c>
      <c r="E44" s="4" t="s">
        <v>92</v>
      </c>
      <c r="F44" s="3" t="s">
        <v>147</v>
      </c>
      <c r="G44" s="20">
        <f t="shared" si="1"/>
        <v>517.79999999999995</v>
      </c>
    </row>
    <row r="45" spans="1:8" x14ac:dyDescent="0.25">
      <c r="A45" s="21" t="s">
        <v>99</v>
      </c>
      <c r="B45" s="13"/>
      <c r="C45" s="13"/>
      <c r="D45" s="4">
        <v>2</v>
      </c>
      <c r="E45" s="4" t="s">
        <v>28</v>
      </c>
      <c r="F45" s="3" t="s">
        <v>148</v>
      </c>
      <c r="G45" s="20">
        <f t="shared" si="1"/>
        <v>1531.8</v>
      </c>
    </row>
    <row r="46" spans="1:8" x14ac:dyDescent="0.25">
      <c r="A46" s="21" t="s">
        <v>100</v>
      </c>
      <c r="B46" s="13"/>
      <c r="C46" s="13"/>
      <c r="D46" s="4">
        <v>80</v>
      </c>
      <c r="E46" s="4" t="s">
        <v>1</v>
      </c>
      <c r="F46" s="3" t="s">
        <v>149</v>
      </c>
      <c r="G46" s="20">
        <f t="shared" si="1"/>
        <v>1351.2</v>
      </c>
    </row>
    <row r="47" spans="1:8" x14ac:dyDescent="0.25">
      <c r="A47" s="21" t="s">
        <v>101</v>
      </c>
      <c r="B47" s="13"/>
      <c r="C47" s="13"/>
      <c r="D47" s="4">
        <v>15</v>
      </c>
      <c r="E47" s="4" t="s">
        <v>28</v>
      </c>
      <c r="F47" s="3" t="s">
        <v>150</v>
      </c>
      <c r="G47" s="20">
        <f t="shared" si="1"/>
        <v>4018.4999999999995</v>
      </c>
    </row>
    <row r="48" spans="1:8" x14ac:dyDescent="0.25">
      <c r="A48" s="31" t="s">
        <v>102</v>
      </c>
      <c r="B48" s="32"/>
      <c r="C48" s="13"/>
      <c r="D48" s="4">
        <v>5</v>
      </c>
      <c r="E48" s="4" t="s">
        <v>28</v>
      </c>
      <c r="F48" s="3" t="s">
        <v>109</v>
      </c>
      <c r="G48" s="20">
        <f t="shared" si="1"/>
        <v>2490</v>
      </c>
    </row>
    <row r="49" spans="1:8" x14ac:dyDescent="0.25">
      <c r="A49" s="31" t="s">
        <v>103</v>
      </c>
      <c r="B49" s="32"/>
      <c r="C49" s="13"/>
      <c r="D49" s="4">
        <v>5</v>
      </c>
      <c r="E49" s="4" t="s">
        <v>28</v>
      </c>
      <c r="F49" s="3" t="s">
        <v>110</v>
      </c>
      <c r="G49" s="20">
        <f t="shared" si="1"/>
        <v>4560</v>
      </c>
    </row>
    <row r="50" spans="1:8" x14ac:dyDescent="0.25">
      <c r="A50" s="21" t="s">
        <v>104</v>
      </c>
      <c r="B50" s="13"/>
      <c r="C50" s="13"/>
      <c r="D50" s="4">
        <v>46</v>
      </c>
      <c r="E50" s="4" t="s">
        <v>28</v>
      </c>
      <c r="F50" s="3" t="s">
        <v>196</v>
      </c>
      <c r="G50" s="20">
        <f t="shared" si="1"/>
        <v>14397.080000000002</v>
      </c>
    </row>
    <row r="51" spans="1:8" ht="15" customHeight="1" x14ac:dyDescent="0.25">
      <c r="A51" s="21" t="s">
        <v>197</v>
      </c>
      <c r="B51" s="13"/>
      <c r="C51" s="9"/>
      <c r="D51" s="10" t="s">
        <v>191</v>
      </c>
      <c r="E51" s="4" t="s">
        <v>5</v>
      </c>
      <c r="F51" s="3" t="s">
        <v>198</v>
      </c>
      <c r="G51" s="20">
        <f t="shared" si="1"/>
        <v>667</v>
      </c>
    </row>
    <row r="52" spans="1:8" x14ac:dyDescent="0.25">
      <c r="A52" s="19" t="s">
        <v>199</v>
      </c>
      <c r="B52" s="9"/>
      <c r="C52" s="9"/>
      <c r="D52" s="10" t="s">
        <v>203</v>
      </c>
      <c r="E52" s="4" t="s">
        <v>1</v>
      </c>
      <c r="F52" s="3" t="s">
        <v>200</v>
      </c>
      <c r="G52" s="20">
        <f t="shared" si="1"/>
        <v>1007.82</v>
      </c>
    </row>
    <row r="53" spans="1:8" x14ac:dyDescent="0.25">
      <c r="A53" s="19" t="s">
        <v>153</v>
      </c>
      <c r="B53" s="9"/>
      <c r="C53" s="9"/>
      <c r="D53" s="10" t="s">
        <v>191</v>
      </c>
      <c r="E53" s="4" t="s">
        <v>28</v>
      </c>
      <c r="F53" s="3" t="s">
        <v>151</v>
      </c>
      <c r="G53" s="20">
        <f t="shared" si="1"/>
        <v>4998</v>
      </c>
    </row>
    <row r="54" spans="1:8" ht="15.75" thickBot="1" x14ac:dyDescent="0.3">
      <c r="A54" s="59" t="s">
        <v>201</v>
      </c>
      <c r="B54" s="60"/>
      <c r="C54" s="60"/>
      <c r="D54" s="61" t="s">
        <v>2</v>
      </c>
      <c r="E54" s="6" t="s">
        <v>1</v>
      </c>
      <c r="F54" s="7" t="s">
        <v>202</v>
      </c>
      <c r="G54" s="23">
        <f t="shared" si="1"/>
        <v>279.8</v>
      </c>
      <c r="H54" s="90"/>
    </row>
    <row r="55" spans="1:8" x14ac:dyDescent="0.25">
      <c r="A55" s="56"/>
      <c r="B55" s="56"/>
      <c r="C55" s="56"/>
      <c r="D55" s="62"/>
      <c r="E55" s="8"/>
      <c r="F55" s="86"/>
      <c r="G55" s="57">
        <f>SUM(G38:G54)</f>
        <v>42187.600000000006</v>
      </c>
      <c r="H55" s="90"/>
    </row>
    <row r="56" spans="1:8" ht="15.75" thickBot="1" x14ac:dyDescent="0.3">
      <c r="G56" s="88"/>
      <c r="H56" s="90"/>
    </row>
    <row r="57" spans="1:8" ht="15.75" x14ac:dyDescent="0.25">
      <c r="E57" s="24" t="s">
        <v>24</v>
      </c>
      <c r="F57" s="25"/>
      <c r="G57" s="29">
        <v>42187.6</v>
      </c>
      <c r="H57" s="90"/>
    </row>
    <row r="58" spans="1:8" ht="15.75" x14ac:dyDescent="0.25">
      <c r="E58" s="26" t="s">
        <v>25</v>
      </c>
      <c r="F58" s="27"/>
      <c r="G58" s="30">
        <v>6750.01</v>
      </c>
      <c r="H58" s="27"/>
    </row>
    <row r="59" spans="1:8" ht="16.5" thickBot="1" x14ac:dyDescent="0.3">
      <c r="E59" s="33" t="s">
        <v>26</v>
      </c>
      <c r="F59" s="28"/>
      <c r="G59" s="34">
        <f>SUM(G57:G58)</f>
        <v>48937.61</v>
      </c>
      <c r="H59" s="27"/>
    </row>
  </sheetData>
  <mergeCells count="3">
    <mergeCell ref="A1:G1"/>
    <mergeCell ref="A2:G2"/>
    <mergeCell ref="A3:G3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69"/>
  <sheetViews>
    <sheetView topLeftCell="A47" workbookViewId="0">
      <selection activeCell="B80" sqref="B80"/>
    </sheetView>
  </sheetViews>
  <sheetFormatPr baseColWidth="10" defaultRowHeight="15" x14ac:dyDescent="0.25"/>
  <cols>
    <col min="1" max="1" width="18" customWidth="1"/>
    <col min="2" max="2" width="49.42578125" customWidth="1"/>
    <col min="3" max="3" width="12.140625" customWidth="1"/>
    <col min="4" max="4" width="13" customWidth="1"/>
    <col min="5" max="6" width="12.7109375" customWidth="1"/>
  </cols>
  <sheetData>
    <row r="1" spans="1:8" ht="29.25" customHeight="1" x14ac:dyDescent="0.3">
      <c r="A1" s="112"/>
      <c r="B1" s="112"/>
      <c r="C1" s="112"/>
      <c r="D1" s="112"/>
      <c r="E1" s="112"/>
      <c r="F1" s="112"/>
      <c r="G1" s="1"/>
      <c r="H1" s="1"/>
    </row>
    <row r="2" spans="1:8" ht="33.75" customHeight="1" x14ac:dyDescent="0.4">
      <c r="A2" s="113" t="s">
        <v>157</v>
      </c>
      <c r="B2" s="113"/>
      <c r="C2" s="113"/>
      <c r="D2" s="113"/>
      <c r="E2" s="113"/>
      <c r="F2" s="113"/>
      <c r="G2" s="84"/>
      <c r="H2" s="84"/>
    </row>
    <row r="3" spans="1:8" ht="33.75" customHeight="1" thickBot="1" x14ac:dyDescent="0.45">
      <c r="A3" s="113" t="s">
        <v>113</v>
      </c>
      <c r="B3" s="113"/>
      <c r="C3" s="113"/>
      <c r="D3" s="113"/>
      <c r="E3" s="113"/>
      <c r="F3" s="113"/>
      <c r="G3" s="91"/>
      <c r="H3" s="91"/>
    </row>
    <row r="4" spans="1:8" ht="39" customHeight="1" thickBot="1" x14ac:dyDescent="0.3">
      <c r="A4" s="35" t="s">
        <v>0</v>
      </c>
      <c r="B4" s="36"/>
      <c r="C4" s="36" t="s">
        <v>59</v>
      </c>
      <c r="D4" s="96" t="s">
        <v>122</v>
      </c>
      <c r="E4" s="97" t="s">
        <v>123</v>
      </c>
      <c r="F4" s="97" t="s">
        <v>124</v>
      </c>
      <c r="G4" s="37" t="s">
        <v>26</v>
      </c>
    </row>
    <row r="5" spans="1:8" ht="13.5" customHeight="1" thickBot="1" x14ac:dyDescent="0.3">
      <c r="A5" s="38">
        <v>2140100</v>
      </c>
      <c r="B5" s="42" t="s">
        <v>60</v>
      </c>
      <c r="C5" s="87">
        <v>300000</v>
      </c>
      <c r="D5" s="82">
        <v>150000</v>
      </c>
      <c r="E5" s="81">
        <v>150000</v>
      </c>
      <c r="F5" s="81">
        <v>0</v>
      </c>
      <c r="G5" s="87">
        <v>300000</v>
      </c>
    </row>
    <row r="6" spans="1:8" ht="22.5" customHeight="1" thickBot="1" x14ac:dyDescent="0.3">
      <c r="A6" s="2"/>
    </row>
    <row r="7" spans="1:8" ht="14.1" customHeight="1" x14ac:dyDescent="0.25">
      <c r="A7" s="14" t="s">
        <v>159</v>
      </c>
      <c r="B7" s="15"/>
      <c r="C7" s="15"/>
      <c r="D7" s="16" t="s">
        <v>55</v>
      </c>
      <c r="E7" s="17" t="s">
        <v>1</v>
      </c>
      <c r="F7" s="5" t="s">
        <v>177</v>
      </c>
      <c r="G7" s="18">
        <f>+D7*F7</f>
        <v>11036.67</v>
      </c>
    </row>
    <row r="8" spans="1:8" ht="14.1" customHeight="1" x14ac:dyDescent="0.25">
      <c r="A8" s="19" t="s">
        <v>160</v>
      </c>
      <c r="B8" s="12"/>
      <c r="C8" s="12"/>
      <c r="D8" s="10" t="s">
        <v>55</v>
      </c>
      <c r="E8" s="4" t="s">
        <v>1</v>
      </c>
      <c r="F8" s="3" t="s">
        <v>178</v>
      </c>
      <c r="G8" s="20">
        <f t="shared" ref="G8:G29" si="0">+D8*F8</f>
        <v>6304.5</v>
      </c>
    </row>
    <row r="9" spans="1:8" ht="14.1" customHeight="1" x14ac:dyDescent="0.25">
      <c r="A9" s="19" t="s">
        <v>161</v>
      </c>
      <c r="B9" s="9"/>
      <c r="C9" s="9"/>
      <c r="D9" s="10" t="s">
        <v>154</v>
      </c>
      <c r="E9" s="4" t="s">
        <v>1</v>
      </c>
      <c r="F9" s="3" t="s">
        <v>179</v>
      </c>
      <c r="G9" s="20">
        <f t="shared" si="0"/>
        <v>9316.6</v>
      </c>
    </row>
    <row r="10" spans="1:8" ht="14.1" customHeight="1" x14ac:dyDescent="0.25">
      <c r="A10" s="19" t="s">
        <v>162</v>
      </c>
      <c r="B10" s="9"/>
      <c r="C10" s="9"/>
      <c r="D10" s="10" t="s">
        <v>154</v>
      </c>
      <c r="E10" s="4" t="s">
        <v>1</v>
      </c>
      <c r="F10" s="3" t="s">
        <v>180</v>
      </c>
      <c r="G10" s="20">
        <f t="shared" si="0"/>
        <v>3530.88</v>
      </c>
    </row>
    <row r="11" spans="1:8" ht="14.1" customHeight="1" x14ac:dyDescent="0.25">
      <c r="A11" s="19" t="s">
        <v>163</v>
      </c>
      <c r="B11" s="9"/>
      <c r="C11" s="9"/>
      <c r="D11" s="10" t="s">
        <v>154</v>
      </c>
      <c r="E11" s="4" t="s">
        <v>1</v>
      </c>
      <c r="F11" s="3" t="s">
        <v>155</v>
      </c>
      <c r="G11" s="20">
        <f t="shared" si="0"/>
        <v>3468.4</v>
      </c>
    </row>
    <row r="12" spans="1:8" ht="14.1" customHeight="1" x14ac:dyDescent="0.25">
      <c r="A12" s="19" t="s">
        <v>164</v>
      </c>
      <c r="B12" s="9"/>
      <c r="C12" s="9"/>
      <c r="D12" s="10" t="s">
        <v>154</v>
      </c>
      <c r="E12" s="4" t="s">
        <v>1</v>
      </c>
      <c r="F12" s="3" t="s">
        <v>155</v>
      </c>
      <c r="G12" s="20">
        <f t="shared" si="0"/>
        <v>3468.4</v>
      </c>
    </row>
    <row r="13" spans="1:8" ht="14.1" customHeight="1" x14ac:dyDescent="0.25">
      <c r="A13" s="19" t="s">
        <v>165</v>
      </c>
      <c r="B13" s="9"/>
      <c r="C13" s="9"/>
      <c r="D13" s="10" t="s">
        <v>154</v>
      </c>
      <c r="E13" s="4" t="s">
        <v>1</v>
      </c>
      <c r="F13" s="3" t="s">
        <v>155</v>
      </c>
      <c r="G13" s="20">
        <f t="shared" si="0"/>
        <v>3468.4</v>
      </c>
    </row>
    <row r="14" spans="1:8" ht="14.1" customHeight="1" x14ac:dyDescent="0.25">
      <c r="A14" s="19" t="s">
        <v>166</v>
      </c>
      <c r="B14" s="9"/>
      <c r="C14" s="9"/>
      <c r="D14" s="10" t="s">
        <v>154</v>
      </c>
      <c r="E14" s="4" t="s">
        <v>1</v>
      </c>
      <c r="F14" s="3" t="s">
        <v>155</v>
      </c>
      <c r="G14" s="20">
        <f t="shared" si="0"/>
        <v>3468.4</v>
      </c>
    </row>
    <row r="15" spans="1:8" ht="14.1" customHeight="1" x14ac:dyDescent="0.25">
      <c r="A15" s="19" t="s">
        <v>167</v>
      </c>
      <c r="B15" s="9"/>
      <c r="C15" s="9"/>
      <c r="D15" s="10" t="s">
        <v>55</v>
      </c>
      <c r="E15" s="98" t="s">
        <v>1</v>
      </c>
      <c r="F15" s="3" t="s">
        <v>194</v>
      </c>
      <c r="G15" s="20">
        <f t="shared" si="0"/>
        <v>5940</v>
      </c>
    </row>
    <row r="16" spans="1:8" ht="14.1" customHeight="1" x14ac:dyDescent="0.25">
      <c r="A16" s="19" t="s">
        <v>168</v>
      </c>
      <c r="B16" s="9"/>
      <c r="C16" s="9"/>
      <c r="D16" s="10" t="s">
        <v>55</v>
      </c>
      <c r="E16" s="98" t="s">
        <v>1</v>
      </c>
      <c r="F16" s="3" t="s">
        <v>194</v>
      </c>
      <c r="G16" s="20">
        <f t="shared" si="0"/>
        <v>5940</v>
      </c>
    </row>
    <row r="17" spans="1:7" ht="14.1" customHeight="1" x14ac:dyDescent="0.25">
      <c r="A17" s="19" t="s">
        <v>169</v>
      </c>
      <c r="B17" s="9"/>
      <c r="C17" s="9"/>
      <c r="D17" s="10" t="s">
        <v>55</v>
      </c>
      <c r="E17" s="4" t="s">
        <v>1</v>
      </c>
      <c r="F17" s="3" t="s">
        <v>194</v>
      </c>
      <c r="G17" s="20">
        <f t="shared" si="0"/>
        <v>5940</v>
      </c>
    </row>
    <row r="18" spans="1:7" ht="14.1" customHeight="1" x14ac:dyDescent="0.25">
      <c r="A18" s="19" t="s">
        <v>170</v>
      </c>
      <c r="B18" s="9"/>
      <c r="C18" s="9"/>
      <c r="D18" s="10" t="s">
        <v>55</v>
      </c>
      <c r="E18" s="4" t="s">
        <v>1</v>
      </c>
      <c r="F18" s="3" t="s">
        <v>194</v>
      </c>
      <c r="G18" s="20">
        <f t="shared" si="0"/>
        <v>5940</v>
      </c>
    </row>
    <row r="19" spans="1:7" ht="14.1" customHeight="1" x14ac:dyDescent="0.25">
      <c r="A19" s="19" t="s">
        <v>171</v>
      </c>
      <c r="B19" s="9"/>
      <c r="C19" s="9"/>
      <c r="D19" s="10" t="s">
        <v>154</v>
      </c>
      <c r="E19" s="98" t="s">
        <v>1</v>
      </c>
      <c r="F19" s="3" t="s">
        <v>195</v>
      </c>
      <c r="G19" s="20">
        <f t="shared" si="0"/>
        <v>3597.8</v>
      </c>
    </row>
    <row r="20" spans="1:7" ht="14.1" customHeight="1" x14ac:dyDescent="0.25">
      <c r="A20" s="19" t="s">
        <v>172</v>
      </c>
      <c r="B20" s="9"/>
      <c r="C20" s="9"/>
      <c r="D20" s="10" t="s">
        <v>154</v>
      </c>
      <c r="E20" s="4" t="s">
        <v>1</v>
      </c>
      <c r="F20" s="3" t="s">
        <v>181</v>
      </c>
      <c r="G20" s="20">
        <f t="shared" si="0"/>
        <v>9597.98</v>
      </c>
    </row>
    <row r="21" spans="1:7" ht="14.1" customHeight="1" x14ac:dyDescent="0.25">
      <c r="A21" s="19" t="s">
        <v>183</v>
      </c>
      <c r="B21" s="9"/>
      <c r="C21" s="9"/>
      <c r="D21" s="4">
        <v>2</v>
      </c>
      <c r="E21" s="4" t="s">
        <v>1</v>
      </c>
      <c r="F21" s="3" t="s">
        <v>184</v>
      </c>
      <c r="G21" s="20">
        <f t="shared" si="0"/>
        <v>4998.8</v>
      </c>
    </row>
    <row r="22" spans="1:7" ht="14.1" customHeight="1" x14ac:dyDescent="0.25">
      <c r="A22" s="19" t="s">
        <v>190</v>
      </c>
      <c r="B22" s="9"/>
      <c r="C22" s="13"/>
      <c r="D22" s="4">
        <v>2</v>
      </c>
      <c r="E22" s="4" t="s">
        <v>1</v>
      </c>
      <c r="F22" s="3" t="s">
        <v>185</v>
      </c>
      <c r="G22" s="20">
        <f t="shared" si="0"/>
        <v>6713.52</v>
      </c>
    </row>
    <row r="23" spans="1:7" ht="14.1" customHeight="1" x14ac:dyDescent="0.25">
      <c r="A23" s="19" t="s">
        <v>189</v>
      </c>
      <c r="B23" s="9"/>
      <c r="C23" s="13"/>
      <c r="D23" s="4">
        <v>2</v>
      </c>
      <c r="E23" s="4" t="s">
        <v>1</v>
      </c>
      <c r="F23" s="3" t="s">
        <v>186</v>
      </c>
      <c r="G23" s="20">
        <f t="shared" si="0"/>
        <v>7718.2</v>
      </c>
    </row>
    <row r="24" spans="1:7" ht="14.1" customHeight="1" x14ac:dyDescent="0.25">
      <c r="A24" s="19" t="s">
        <v>188</v>
      </c>
      <c r="B24" s="9"/>
      <c r="C24" s="13"/>
      <c r="D24" s="4">
        <v>2</v>
      </c>
      <c r="E24" s="4" t="s">
        <v>1</v>
      </c>
      <c r="F24" s="3" t="s">
        <v>186</v>
      </c>
      <c r="G24" s="20">
        <f t="shared" si="0"/>
        <v>7718.2</v>
      </c>
    </row>
    <row r="25" spans="1:7" ht="14.1" customHeight="1" x14ac:dyDescent="0.25">
      <c r="A25" s="19" t="s">
        <v>187</v>
      </c>
      <c r="B25" s="9"/>
      <c r="C25" s="9"/>
      <c r="D25" s="10" t="s">
        <v>154</v>
      </c>
      <c r="E25" s="4" t="s">
        <v>1</v>
      </c>
      <c r="F25" s="3" t="s">
        <v>186</v>
      </c>
      <c r="G25" s="20">
        <f t="shared" si="0"/>
        <v>7718.2</v>
      </c>
    </row>
    <row r="26" spans="1:7" ht="14.1" customHeight="1" x14ac:dyDescent="0.25">
      <c r="A26" s="19" t="s">
        <v>173</v>
      </c>
      <c r="B26" s="9"/>
      <c r="C26" s="9"/>
      <c r="D26" s="10" t="s">
        <v>55</v>
      </c>
      <c r="E26" s="4" t="s">
        <v>1</v>
      </c>
      <c r="F26" s="3" t="s">
        <v>182</v>
      </c>
      <c r="G26" s="20">
        <f t="shared" si="0"/>
        <v>3337.62</v>
      </c>
    </row>
    <row r="27" spans="1:7" ht="14.1" customHeight="1" x14ac:dyDescent="0.25">
      <c r="A27" s="19" t="s">
        <v>174</v>
      </c>
      <c r="B27" s="9"/>
      <c r="C27" s="13"/>
      <c r="D27" s="4">
        <v>3</v>
      </c>
      <c r="E27" s="4" t="s">
        <v>1</v>
      </c>
      <c r="F27" s="3" t="s">
        <v>182</v>
      </c>
      <c r="G27" s="20">
        <f t="shared" si="0"/>
        <v>3337.62</v>
      </c>
    </row>
    <row r="28" spans="1:7" ht="14.1" customHeight="1" x14ac:dyDescent="0.25">
      <c r="A28" s="19" t="s">
        <v>175</v>
      </c>
      <c r="B28" s="9"/>
      <c r="C28" s="13"/>
      <c r="D28" s="4">
        <v>3</v>
      </c>
      <c r="E28" s="4" t="s">
        <v>1</v>
      </c>
      <c r="F28" s="3" t="s">
        <v>182</v>
      </c>
      <c r="G28" s="20">
        <f t="shared" si="0"/>
        <v>3337.62</v>
      </c>
    </row>
    <row r="29" spans="1:7" ht="14.1" customHeight="1" thickBot="1" x14ac:dyDescent="0.3">
      <c r="A29" s="59" t="s">
        <v>176</v>
      </c>
      <c r="B29" s="60"/>
      <c r="C29" s="22"/>
      <c r="D29" s="6">
        <v>3</v>
      </c>
      <c r="E29" s="6" t="s">
        <v>1</v>
      </c>
      <c r="F29" s="7" t="s">
        <v>182</v>
      </c>
      <c r="G29" s="23">
        <f t="shared" si="0"/>
        <v>3337.62</v>
      </c>
    </row>
    <row r="30" spans="1:7" ht="33.75" customHeight="1" thickBot="1" x14ac:dyDescent="0.3">
      <c r="G30" s="57">
        <f>SUM(G7:G29)</f>
        <v>129235.42999999998</v>
      </c>
    </row>
    <row r="31" spans="1:7" ht="15.75" x14ac:dyDescent="0.25">
      <c r="B31" s="8"/>
      <c r="C31" s="27"/>
      <c r="D31" s="44"/>
      <c r="E31" s="24" t="s">
        <v>24</v>
      </c>
      <c r="F31" s="25"/>
      <c r="G31" s="29">
        <v>129235.43</v>
      </c>
    </row>
    <row r="32" spans="1:7" ht="15.75" x14ac:dyDescent="0.25">
      <c r="B32" s="8"/>
      <c r="C32" s="27"/>
      <c r="D32" s="44"/>
      <c r="E32" s="26" t="s">
        <v>25</v>
      </c>
      <c r="F32" s="27"/>
      <c r="G32" s="30">
        <v>20677.66</v>
      </c>
    </row>
    <row r="33" spans="1:7" ht="16.5" thickBot="1" x14ac:dyDescent="0.3">
      <c r="B33" s="8"/>
      <c r="C33" s="27"/>
      <c r="D33" s="44"/>
      <c r="E33" s="33" t="s">
        <v>26</v>
      </c>
      <c r="F33" s="28"/>
      <c r="G33" s="34">
        <f>SUM(G31:G32)</f>
        <v>149913.09</v>
      </c>
    </row>
    <row r="34" spans="1:7" x14ac:dyDescent="0.25">
      <c r="E34" s="8"/>
      <c r="F34" s="27"/>
      <c r="G34" s="57"/>
    </row>
    <row r="35" spans="1:7" x14ac:dyDescent="0.25">
      <c r="E35" s="8"/>
      <c r="F35" s="27"/>
      <c r="G35" s="57"/>
    </row>
    <row r="36" spans="1:7" x14ac:dyDescent="0.25">
      <c r="E36" s="8"/>
      <c r="F36" s="27"/>
    </row>
    <row r="37" spans="1:7" x14ac:dyDescent="0.25">
      <c r="E37" s="8"/>
      <c r="F37" s="27"/>
    </row>
    <row r="38" spans="1:7" x14ac:dyDescent="0.25">
      <c r="E38" s="8"/>
      <c r="F38" s="27"/>
      <c r="G38" s="27"/>
    </row>
    <row r="39" spans="1:7" ht="15.75" thickBot="1" x14ac:dyDescent="0.3">
      <c r="E39" s="8"/>
      <c r="F39" s="27"/>
      <c r="G39" s="27"/>
    </row>
    <row r="40" spans="1:7" ht="39" customHeight="1" thickBot="1" x14ac:dyDescent="0.3">
      <c r="A40" s="35" t="s">
        <v>0</v>
      </c>
      <c r="B40" s="36"/>
      <c r="C40" s="36" t="s">
        <v>59</v>
      </c>
      <c r="D40" s="97" t="s">
        <v>122</v>
      </c>
      <c r="E40" s="96" t="s">
        <v>123</v>
      </c>
      <c r="F40" s="97" t="s">
        <v>124</v>
      </c>
      <c r="G40" s="37" t="s">
        <v>26</v>
      </c>
    </row>
    <row r="41" spans="1:7" ht="15.75" thickBot="1" x14ac:dyDescent="0.3">
      <c r="A41" s="38">
        <v>2140100</v>
      </c>
      <c r="B41" s="43" t="s">
        <v>60</v>
      </c>
      <c r="C41" s="87">
        <v>300000</v>
      </c>
      <c r="D41" s="83">
        <v>150000</v>
      </c>
      <c r="E41" s="82">
        <v>150000</v>
      </c>
      <c r="F41" s="81">
        <v>0</v>
      </c>
      <c r="G41" s="87">
        <v>300000</v>
      </c>
    </row>
    <row r="42" spans="1:7" ht="37.5" customHeight="1" thickBot="1" x14ac:dyDescent="0.3"/>
    <row r="43" spans="1:7" x14ac:dyDescent="0.25">
      <c r="A43" s="14" t="s">
        <v>159</v>
      </c>
      <c r="B43" s="15"/>
      <c r="C43" s="15"/>
      <c r="D43" s="16" t="s">
        <v>58</v>
      </c>
      <c r="E43" s="17" t="s">
        <v>1</v>
      </c>
      <c r="F43" s="5" t="s">
        <v>177</v>
      </c>
      <c r="G43" s="18">
        <f>+D43*F43</f>
        <v>14715.56</v>
      </c>
    </row>
    <row r="44" spans="1:7" x14ac:dyDescent="0.25">
      <c r="A44" s="19" t="s">
        <v>160</v>
      </c>
      <c r="B44" s="12"/>
      <c r="C44" s="12"/>
      <c r="D44" s="10" t="s">
        <v>57</v>
      </c>
      <c r="E44" s="4" t="s">
        <v>1</v>
      </c>
      <c r="F44" s="3" t="s">
        <v>178</v>
      </c>
      <c r="G44" s="20">
        <f t="shared" ref="G44:G65" si="1">+D44*F44</f>
        <v>12609</v>
      </c>
    </row>
    <row r="45" spans="1:7" x14ac:dyDescent="0.25">
      <c r="A45" s="19" t="s">
        <v>161</v>
      </c>
      <c r="B45" s="9"/>
      <c r="C45" s="9"/>
      <c r="D45" s="10" t="s">
        <v>154</v>
      </c>
      <c r="E45" s="4" t="s">
        <v>1</v>
      </c>
      <c r="F45" s="3" t="s">
        <v>179</v>
      </c>
      <c r="G45" s="20">
        <f t="shared" si="1"/>
        <v>9316.6</v>
      </c>
    </row>
    <row r="46" spans="1:7" x14ac:dyDescent="0.25">
      <c r="A46" s="19" t="s">
        <v>162</v>
      </c>
      <c r="B46" s="9"/>
      <c r="C46" s="9"/>
      <c r="D46" s="10" t="s">
        <v>55</v>
      </c>
      <c r="E46" s="4" t="s">
        <v>1</v>
      </c>
      <c r="F46" s="3" t="s">
        <v>180</v>
      </c>
      <c r="G46" s="20">
        <f t="shared" si="1"/>
        <v>5296.32</v>
      </c>
    </row>
    <row r="47" spans="1:7" ht="15.75" customHeight="1" x14ac:dyDescent="0.25">
      <c r="A47" s="19" t="s">
        <v>163</v>
      </c>
      <c r="B47" s="9"/>
      <c r="C47" s="9"/>
      <c r="D47" s="10" t="s">
        <v>154</v>
      </c>
      <c r="E47" s="4" t="s">
        <v>1</v>
      </c>
      <c r="F47" s="3" t="s">
        <v>155</v>
      </c>
      <c r="G47" s="20">
        <f t="shared" si="1"/>
        <v>3468.4</v>
      </c>
    </row>
    <row r="48" spans="1:7" x14ac:dyDescent="0.25">
      <c r="A48" s="19" t="s">
        <v>164</v>
      </c>
      <c r="B48" s="9"/>
      <c r="C48" s="9"/>
      <c r="D48" s="10" t="s">
        <v>154</v>
      </c>
      <c r="E48" s="4" t="s">
        <v>1</v>
      </c>
      <c r="F48" s="3" t="s">
        <v>155</v>
      </c>
      <c r="G48" s="20">
        <f t="shared" si="1"/>
        <v>3468.4</v>
      </c>
    </row>
    <row r="49" spans="1:7" x14ac:dyDescent="0.25">
      <c r="A49" s="19" t="s">
        <v>165</v>
      </c>
      <c r="B49" s="9"/>
      <c r="C49" s="9"/>
      <c r="D49" s="10" t="s">
        <v>154</v>
      </c>
      <c r="E49" s="4" t="s">
        <v>1</v>
      </c>
      <c r="F49" s="3" t="s">
        <v>155</v>
      </c>
      <c r="G49" s="20">
        <f t="shared" si="1"/>
        <v>3468.4</v>
      </c>
    </row>
    <row r="50" spans="1:7" x14ac:dyDescent="0.25">
      <c r="A50" s="19" t="s">
        <v>166</v>
      </c>
      <c r="B50" s="9"/>
      <c r="C50" s="9"/>
      <c r="D50" s="10" t="s">
        <v>154</v>
      </c>
      <c r="E50" s="4" t="s">
        <v>1</v>
      </c>
      <c r="F50" s="3" t="s">
        <v>155</v>
      </c>
      <c r="G50" s="20">
        <f t="shared" si="1"/>
        <v>3468.4</v>
      </c>
    </row>
    <row r="51" spans="1:7" x14ac:dyDescent="0.25">
      <c r="A51" s="19" t="s">
        <v>167</v>
      </c>
      <c r="B51" s="9"/>
      <c r="C51" s="9"/>
      <c r="D51" s="10" t="s">
        <v>154</v>
      </c>
      <c r="E51" s="98" t="s">
        <v>1</v>
      </c>
      <c r="F51" s="3" t="s">
        <v>194</v>
      </c>
      <c r="G51" s="20">
        <f t="shared" si="1"/>
        <v>3960</v>
      </c>
    </row>
    <row r="52" spans="1:7" x14ac:dyDescent="0.25">
      <c r="A52" s="19" t="s">
        <v>168</v>
      </c>
      <c r="B52" s="9"/>
      <c r="C52" s="9"/>
      <c r="D52" s="10" t="s">
        <v>154</v>
      </c>
      <c r="E52" s="98" t="s">
        <v>1</v>
      </c>
      <c r="F52" s="3" t="s">
        <v>194</v>
      </c>
      <c r="G52" s="20">
        <f t="shared" si="1"/>
        <v>3960</v>
      </c>
    </row>
    <row r="53" spans="1:7" x14ac:dyDescent="0.25">
      <c r="A53" s="19" t="s">
        <v>169</v>
      </c>
      <c r="B53" s="9"/>
      <c r="C53" s="9"/>
      <c r="D53" s="10" t="s">
        <v>154</v>
      </c>
      <c r="E53" s="4" t="s">
        <v>1</v>
      </c>
      <c r="F53" s="3" t="s">
        <v>194</v>
      </c>
      <c r="G53" s="20">
        <f t="shared" si="1"/>
        <v>3960</v>
      </c>
    </row>
    <row r="54" spans="1:7" x14ac:dyDescent="0.25">
      <c r="A54" s="19" t="s">
        <v>170</v>
      </c>
      <c r="B54" s="9"/>
      <c r="C54" s="9"/>
      <c r="D54" s="10" t="s">
        <v>154</v>
      </c>
      <c r="E54" s="4" t="s">
        <v>1</v>
      </c>
      <c r="F54" s="3" t="s">
        <v>194</v>
      </c>
      <c r="G54" s="20">
        <f t="shared" si="1"/>
        <v>3960</v>
      </c>
    </row>
    <row r="55" spans="1:7" x14ac:dyDescent="0.25">
      <c r="A55" s="19" t="s">
        <v>171</v>
      </c>
      <c r="B55" s="9"/>
      <c r="C55" s="9"/>
      <c r="D55" s="10" t="s">
        <v>154</v>
      </c>
      <c r="E55" s="98" t="s">
        <v>1</v>
      </c>
      <c r="F55" s="3" t="s">
        <v>195</v>
      </c>
      <c r="G55" s="20">
        <f t="shared" si="1"/>
        <v>3597.8</v>
      </c>
    </row>
    <row r="56" spans="1:7" x14ac:dyDescent="0.25">
      <c r="A56" s="19" t="s">
        <v>172</v>
      </c>
      <c r="B56" s="9"/>
      <c r="C56" s="9"/>
      <c r="D56" s="10" t="s">
        <v>154</v>
      </c>
      <c r="E56" s="4" t="s">
        <v>1</v>
      </c>
      <c r="F56" s="3" t="s">
        <v>181</v>
      </c>
      <c r="G56" s="20">
        <f t="shared" si="1"/>
        <v>9597.98</v>
      </c>
    </row>
    <row r="57" spans="1:7" x14ac:dyDescent="0.25">
      <c r="A57" s="19" t="s">
        <v>183</v>
      </c>
      <c r="B57" s="9"/>
      <c r="C57" s="9"/>
      <c r="D57" s="4">
        <v>2</v>
      </c>
      <c r="E57" s="4" t="s">
        <v>1</v>
      </c>
      <c r="F57" s="3" t="s">
        <v>184</v>
      </c>
      <c r="G57" s="20">
        <f t="shared" si="1"/>
        <v>4998.8</v>
      </c>
    </row>
    <row r="58" spans="1:7" x14ac:dyDescent="0.25">
      <c r="A58" s="19" t="s">
        <v>190</v>
      </c>
      <c r="B58" s="9"/>
      <c r="C58" s="13"/>
      <c r="D58" s="4">
        <v>2</v>
      </c>
      <c r="E58" s="4" t="s">
        <v>1</v>
      </c>
      <c r="F58" s="3" t="s">
        <v>185</v>
      </c>
      <c r="G58" s="20">
        <f t="shared" si="1"/>
        <v>6713.52</v>
      </c>
    </row>
    <row r="59" spans="1:7" x14ac:dyDescent="0.25">
      <c r="A59" s="19" t="s">
        <v>189</v>
      </c>
      <c r="B59" s="9"/>
      <c r="C59" s="13"/>
      <c r="D59" s="4">
        <v>2</v>
      </c>
      <c r="E59" s="4" t="s">
        <v>1</v>
      </c>
      <c r="F59" s="3" t="s">
        <v>186</v>
      </c>
      <c r="G59" s="20">
        <f t="shared" si="1"/>
        <v>7718.2</v>
      </c>
    </row>
    <row r="60" spans="1:7" x14ac:dyDescent="0.25">
      <c r="A60" s="19" t="s">
        <v>188</v>
      </c>
      <c r="B60" s="9"/>
      <c r="C60" s="13"/>
      <c r="D60" s="4">
        <v>2</v>
      </c>
      <c r="E60" s="4" t="s">
        <v>1</v>
      </c>
      <c r="F60" s="3" t="s">
        <v>186</v>
      </c>
      <c r="G60" s="20">
        <f t="shared" si="1"/>
        <v>7718.2</v>
      </c>
    </row>
    <row r="61" spans="1:7" x14ac:dyDescent="0.25">
      <c r="A61" s="19" t="s">
        <v>187</v>
      </c>
      <c r="B61" s="9"/>
      <c r="C61" s="9"/>
      <c r="D61" s="10" t="s">
        <v>154</v>
      </c>
      <c r="E61" s="4" t="s">
        <v>1</v>
      </c>
      <c r="F61" s="3" t="s">
        <v>186</v>
      </c>
      <c r="G61" s="20">
        <f t="shared" si="1"/>
        <v>7718.2</v>
      </c>
    </row>
    <row r="62" spans="1:7" x14ac:dyDescent="0.25">
      <c r="A62" s="19" t="s">
        <v>173</v>
      </c>
      <c r="B62" s="9"/>
      <c r="C62" s="9"/>
      <c r="D62" s="10" t="s">
        <v>154</v>
      </c>
      <c r="E62" s="4" t="s">
        <v>1</v>
      </c>
      <c r="F62" s="3" t="s">
        <v>182</v>
      </c>
      <c r="G62" s="20">
        <f t="shared" si="1"/>
        <v>2225.08</v>
      </c>
    </row>
    <row r="63" spans="1:7" x14ac:dyDescent="0.25">
      <c r="A63" s="19" t="s">
        <v>174</v>
      </c>
      <c r="B63" s="9"/>
      <c r="C63" s="13"/>
      <c r="D63" s="4">
        <v>2</v>
      </c>
      <c r="E63" s="4" t="s">
        <v>1</v>
      </c>
      <c r="F63" s="3" t="s">
        <v>182</v>
      </c>
      <c r="G63" s="20">
        <f t="shared" si="1"/>
        <v>2225.08</v>
      </c>
    </row>
    <row r="64" spans="1:7" x14ac:dyDescent="0.25">
      <c r="A64" s="19" t="s">
        <v>175</v>
      </c>
      <c r="B64" s="9"/>
      <c r="C64" s="13"/>
      <c r="D64" s="4">
        <v>2</v>
      </c>
      <c r="E64" s="4" t="s">
        <v>1</v>
      </c>
      <c r="F64" s="3" t="s">
        <v>182</v>
      </c>
      <c r="G64" s="20">
        <f t="shared" si="1"/>
        <v>2225.08</v>
      </c>
    </row>
    <row r="65" spans="1:7" ht="15.75" thickBot="1" x14ac:dyDescent="0.3">
      <c r="A65" s="59" t="s">
        <v>176</v>
      </c>
      <c r="B65" s="60"/>
      <c r="C65" s="22"/>
      <c r="D65" s="6">
        <v>2</v>
      </c>
      <c r="E65" s="6" t="s">
        <v>1</v>
      </c>
      <c r="F65" s="7" t="s">
        <v>182</v>
      </c>
      <c r="G65" s="23">
        <f t="shared" si="1"/>
        <v>2225.08</v>
      </c>
    </row>
    <row r="66" spans="1:7" ht="15.75" thickBot="1" x14ac:dyDescent="0.3">
      <c r="G66" s="57"/>
    </row>
    <row r="67" spans="1:7" ht="15.75" x14ac:dyDescent="0.25">
      <c r="B67" s="8"/>
      <c r="C67" s="27"/>
      <c r="D67" s="44"/>
      <c r="E67" s="24" t="s">
        <v>24</v>
      </c>
      <c r="F67" s="25"/>
      <c r="G67" s="29">
        <v>128614</v>
      </c>
    </row>
    <row r="68" spans="1:7" ht="15.75" x14ac:dyDescent="0.25">
      <c r="B68" s="8"/>
      <c r="C68" s="27"/>
      <c r="D68" s="44"/>
      <c r="E68" s="26" t="s">
        <v>25</v>
      </c>
      <c r="F68" s="27"/>
      <c r="G68" s="30">
        <v>20578.240000000002</v>
      </c>
    </row>
    <row r="69" spans="1:7" ht="16.5" thickBot="1" x14ac:dyDescent="0.3">
      <c r="B69" s="8"/>
      <c r="C69" s="27"/>
      <c r="D69" s="44"/>
      <c r="E69" s="33" t="s">
        <v>26</v>
      </c>
      <c r="F69" s="28"/>
      <c r="G69" s="34">
        <f>SUM(G67:G68)</f>
        <v>149192.24</v>
      </c>
    </row>
  </sheetData>
  <mergeCells count="3">
    <mergeCell ref="A1:F1"/>
    <mergeCell ref="A2:F2"/>
    <mergeCell ref="A3:F3"/>
  </mergeCells>
  <pageMargins left="0" right="0.23622047244094491" top="0.15748031496062992" bottom="0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1"/>
  <sheetViews>
    <sheetView workbookViewId="0">
      <selection activeCell="F8" sqref="F8"/>
    </sheetView>
  </sheetViews>
  <sheetFormatPr baseColWidth="10" defaultRowHeight="15" x14ac:dyDescent="0.25"/>
  <cols>
    <col min="1" max="1" width="16.140625" customWidth="1"/>
    <col min="2" max="2" width="44.28515625" customWidth="1"/>
    <col min="3" max="3" width="15.85546875" customWidth="1"/>
    <col min="4" max="4" width="18.28515625" customWidth="1"/>
    <col min="5" max="5" width="16.7109375" customWidth="1"/>
    <col min="6" max="6" width="22.42578125" customWidth="1"/>
    <col min="7" max="7" width="7.28515625" customWidth="1"/>
  </cols>
  <sheetData>
    <row r="1" spans="1:9" ht="29.2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33.75" customHeight="1" x14ac:dyDescent="0.4">
      <c r="A2" s="113" t="s">
        <v>157</v>
      </c>
      <c r="B2" s="113"/>
      <c r="C2" s="113"/>
      <c r="D2" s="113"/>
      <c r="E2" s="113"/>
      <c r="F2" s="113"/>
      <c r="G2" s="113"/>
      <c r="H2" s="99"/>
      <c r="I2" s="99"/>
    </row>
    <row r="3" spans="1:9" ht="33.75" customHeight="1" x14ac:dyDescent="0.45">
      <c r="A3" s="115" t="s">
        <v>210</v>
      </c>
      <c r="B3" s="115"/>
      <c r="C3" s="115"/>
      <c r="D3" s="115"/>
      <c r="E3" s="115"/>
      <c r="F3" s="115"/>
      <c r="G3" s="115"/>
      <c r="H3" s="99"/>
      <c r="I3" s="99"/>
    </row>
    <row r="4" spans="1:9" ht="23.25" customHeight="1" x14ac:dyDescent="0.4">
      <c r="A4" s="99">
        <v>26101</v>
      </c>
      <c r="B4" s="113" t="s">
        <v>211</v>
      </c>
      <c r="C4" s="113"/>
      <c r="D4" s="113"/>
      <c r="E4" s="113"/>
      <c r="F4" s="113"/>
      <c r="G4" s="99"/>
      <c r="H4" s="99"/>
      <c r="I4" s="99"/>
    </row>
    <row r="5" spans="1:9" ht="20.25" customHeight="1" thickBot="1" x14ac:dyDescent="0.45">
      <c r="A5" s="99"/>
      <c r="B5" s="99"/>
      <c r="C5" s="99"/>
      <c r="D5" s="99"/>
      <c r="E5" s="99"/>
      <c r="F5" s="99"/>
      <c r="G5" s="99"/>
      <c r="H5" s="99"/>
      <c r="I5" s="99"/>
    </row>
    <row r="6" spans="1:9" ht="54.75" customHeight="1" thickBot="1" x14ac:dyDescent="0.45">
      <c r="A6" s="105" t="s">
        <v>115</v>
      </c>
      <c r="B6" s="106" t="s">
        <v>116</v>
      </c>
      <c r="C6" s="105" t="s">
        <v>117</v>
      </c>
      <c r="D6" s="107" t="s">
        <v>213</v>
      </c>
      <c r="E6" s="107" t="s">
        <v>207</v>
      </c>
      <c r="F6" s="108" t="s">
        <v>214</v>
      </c>
      <c r="G6" s="92"/>
    </row>
    <row r="7" spans="1:9" ht="60.75" customHeight="1" thickBot="1" x14ac:dyDescent="0.45">
      <c r="A7" s="102">
        <v>12</v>
      </c>
      <c r="B7" s="101" t="s">
        <v>216</v>
      </c>
      <c r="C7" s="102" t="s">
        <v>119</v>
      </c>
      <c r="D7" s="103">
        <v>55833.33</v>
      </c>
      <c r="E7" s="103">
        <v>669999.96</v>
      </c>
      <c r="F7" s="104">
        <v>670000</v>
      </c>
      <c r="G7" s="92"/>
    </row>
    <row r="8" spans="1:9" ht="36.75" customHeight="1" x14ac:dyDescent="0.4">
      <c r="A8" s="99"/>
      <c r="B8" s="92"/>
      <c r="C8" s="99"/>
      <c r="D8" s="93"/>
      <c r="E8" s="93"/>
      <c r="F8" s="95"/>
      <c r="G8" s="92"/>
    </row>
    <row r="9" spans="1:9" ht="19.5" x14ac:dyDescent="0.4">
      <c r="A9" s="92"/>
      <c r="B9" s="92"/>
      <c r="C9" s="99"/>
      <c r="D9" s="99"/>
      <c r="E9" s="99"/>
      <c r="F9" s="99"/>
      <c r="G9" s="92"/>
    </row>
    <row r="10" spans="1:9" ht="19.5" x14ac:dyDescent="0.4">
      <c r="A10" s="92"/>
      <c r="B10" s="92"/>
      <c r="C10" s="99"/>
      <c r="D10" s="99"/>
      <c r="E10" s="99"/>
      <c r="F10" s="99"/>
      <c r="G10" s="92"/>
    </row>
    <row r="11" spans="1:9" x14ac:dyDescent="0.25">
      <c r="C11" s="94"/>
      <c r="D11" s="94"/>
      <c r="E11" s="94"/>
      <c r="F11" s="94"/>
    </row>
  </sheetData>
  <mergeCells count="4">
    <mergeCell ref="A1:G1"/>
    <mergeCell ref="A2:G2"/>
    <mergeCell ref="A3:G3"/>
    <mergeCell ref="B4:F4"/>
  </mergeCells>
  <pageMargins left="0.25" right="0.25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1"/>
  <sheetViews>
    <sheetView workbookViewId="0">
      <selection activeCell="F12" sqref="F12"/>
    </sheetView>
  </sheetViews>
  <sheetFormatPr baseColWidth="10" defaultRowHeight="15" x14ac:dyDescent="0.25"/>
  <cols>
    <col min="1" max="1" width="16.140625" customWidth="1"/>
    <col min="2" max="2" width="44.28515625" customWidth="1"/>
    <col min="3" max="3" width="15.85546875" customWidth="1"/>
    <col min="4" max="4" width="18.28515625" customWidth="1"/>
    <col min="5" max="5" width="16.7109375" customWidth="1"/>
    <col min="6" max="6" width="22.42578125" customWidth="1"/>
    <col min="7" max="7" width="7.28515625" customWidth="1"/>
  </cols>
  <sheetData>
    <row r="1" spans="1:9" ht="29.2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33.75" customHeight="1" x14ac:dyDescent="0.4">
      <c r="A2" s="113" t="s">
        <v>157</v>
      </c>
      <c r="B2" s="113"/>
      <c r="C2" s="113"/>
      <c r="D2" s="113"/>
      <c r="E2" s="113"/>
      <c r="F2" s="113"/>
      <c r="G2" s="113"/>
      <c r="H2" s="99"/>
      <c r="I2" s="99"/>
    </row>
    <row r="3" spans="1:9" ht="33.75" customHeight="1" x14ac:dyDescent="0.45">
      <c r="A3" s="115" t="s">
        <v>205</v>
      </c>
      <c r="B3" s="115"/>
      <c r="C3" s="115"/>
      <c r="D3" s="115"/>
      <c r="E3" s="115"/>
      <c r="F3" s="115"/>
      <c r="G3" s="115"/>
      <c r="H3" s="99"/>
      <c r="I3" s="99"/>
    </row>
    <row r="4" spans="1:9" ht="23.25" customHeight="1" x14ac:dyDescent="0.4">
      <c r="A4" s="99">
        <v>31101</v>
      </c>
      <c r="B4" s="113" t="s">
        <v>209</v>
      </c>
      <c r="C4" s="113"/>
      <c r="D4" s="113"/>
      <c r="E4" s="113"/>
      <c r="F4" s="113"/>
      <c r="G4" s="99"/>
      <c r="H4" s="99"/>
      <c r="I4" s="99"/>
    </row>
    <row r="5" spans="1:9" ht="20.25" customHeight="1" thickBot="1" x14ac:dyDescent="0.45">
      <c r="A5" s="99"/>
      <c r="B5" s="99"/>
      <c r="C5" s="99"/>
      <c r="D5" s="99"/>
      <c r="E5" s="99"/>
      <c r="F5" s="99"/>
      <c r="G5" s="99"/>
      <c r="H5" s="99"/>
      <c r="I5" s="99"/>
    </row>
    <row r="6" spans="1:9" ht="54.75" customHeight="1" thickBot="1" x14ac:dyDescent="0.45">
      <c r="A6" s="105" t="s">
        <v>115</v>
      </c>
      <c r="B6" s="106" t="s">
        <v>116</v>
      </c>
      <c r="C6" s="105" t="s">
        <v>117</v>
      </c>
      <c r="D6" s="107" t="s">
        <v>217</v>
      </c>
      <c r="E6" s="107" t="s">
        <v>207</v>
      </c>
      <c r="F6" s="108" t="s">
        <v>214</v>
      </c>
      <c r="G6" s="92"/>
    </row>
    <row r="7" spans="1:9" ht="60.75" customHeight="1" thickBot="1" x14ac:dyDescent="0.45">
      <c r="A7" s="102">
        <v>6</v>
      </c>
      <c r="B7" s="101" t="s">
        <v>209</v>
      </c>
      <c r="C7" s="102" t="s">
        <v>206</v>
      </c>
      <c r="D7" s="103">
        <v>14750</v>
      </c>
      <c r="E7" s="103">
        <v>88500</v>
      </c>
      <c r="F7" s="104">
        <v>88500</v>
      </c>
      <c r="G7" s="92"/>
    </row>
    <row r="8" spans="1:9" ht="36.75" customHeight="1" x14ac:dyDescent="0.4">
      <c r="A8" s="99"/>
      <c r="B8" s="92"/>
      <c r="C8" s="99"/>
      <c r="D8" s="93"/>
      <c r="E8" s="93"/>
      <c r="F8" s="95"/>
      <c r="G8" s="92"/>
    </row>
    <row r="9" spans="1:9" ht="19.5" x14ac:dyDescent="0.4">
      <c r="A9" s="92"/>
      <c r="B9" s="92"/>
      <c r="C9" s="99"/>
      <c r="D9" s="99"/>
      <c r="E9" s="99"/>
      <c r="F9" s="99"/>
      <c r="G9" s="92"/>
    </row>
    <row r="10" spans="1:9" ht="19.5" x14ac:dyDescent="0.4">
      <c r="A10" s="92"/>
      <c r="B10" s="92"/>
      <c r="C10" s="99"/>
      <c r="D10" s="99"/>
      <c r="E10" s="99"/>
      <c r="F10" s="99"/>
      <c r="G10" s="92"/>
    </row>
    <row r="11" spans="1:9" x14ac:dyDescent="0.25">
      <c r="C11" s="94"/>
      <c r="D11" s="94"/>
      <c r="E11" s="94"/>
      <c r="F11" s="94"/>
    </row>
  </sheetData>
  <mergeCells count="4">
    <mergeCell ref="A1:G1"/>
    <mergeCell ref="A2:G2"/>
    <mergeCell ref="A3:G3"/>
    <mergeCell ref="B4:F4"/>
  </mergeCells>
  <pageMargins left="0.25" right="0.25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1"/>
  <sheetViews>
    <sheetView workbookViewId="0">
      <selection activeCell="B9" sqref="B9"/>
    </sheetView>
  </sheetViews>
  <sheetFormatPr baseColWidth="10" defaultRowHeight="15" x14ac:dyDescent="0.25"/>
  <cols>
    <col min="1" max="1" width="16.140625" customWidth="1"/>
    <col min="2" max="2" width="44.28515625" customWidth="1"/>
    <col min="3" max="3" width="15.85546875" customWidth="1"/>
    <col min="4" max="4" width="18.28515625" customWidth="1"/>
    <col min="5" max="5" width="16.7109375" customWidth="1"/>
    <col min="6" max="6" width="22.42578125" customWidth="1"/>
    <col min="7" max="7" width="7.28515625" customWidth="1"/>
  </cols>
  <sheetData>
    <row r="1" spans="1:9" ht="29.2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33.75" customHeight="1" x14ac:dyDescent="0.4">
      <c r="A2" s="113" t="s">
        <v>157</v>
      </c>
      <c r="B2" s="113"/>
      <c r="C2" s="113"/>
      <c r="D2" s="113"/>
      <c r="E2" s="113"/>
      <c r="F2" s="113"/>
      <c r="G2" s="113"/>
      <c r="H2" s="99"/>
      <c r="I2" s="99"/>
    </row>
    <row r="3" spans="1:9" ht="33.75" customHeight="1" x14ac:dyDescent="0.45">
      <c r="A3" s="115" t="s">
        <v>205</v>
      </c>
      <c r="B3" s="115"/>
      <c r="C3" s="115"/>
      <c r="D3" s="115"/>
      <c r="E3" s="115"/>
      <c r="F3" s="115"/>
      <c r="G3" s="115"/>
      <c r="H3" s="99"/>
      <c r="I3" s="99"/>
    </row>
    <row r="4" spans="1:9" ht="23.25" customHeight="1" x14ac:dyDescent="0.4">
      <c r="A4" s="99">
        <v>31401</v>
      </c>
      <c r="B4" s="113" t="s">
        <v>208</v>
      </c>
      <c r="C4" s="113"/>
      <c r="D4" s="113"/>
      <c r="E4" s="113"/>
      <c r="F4" s="113"/>
      <c r="G4" s="99"/>
      <c r="H4" s="99"/>
      <c r="I4" s="99"/>
    </row>
    <row r="5" spans="1:9" ht="20.25" customHeight="1" thickBot="1" x14ac:dyDescent="0.45">
      <c r="A5" s="99"/>
      <c r="B5" s="99"/>
      <c r="C5" s="99"/>
      <c r="D5" s="99"/>
      <c r="E5" s="99"/>
      <c r="F5" s="99"/>
      <c r="G5" s="99"/>
      <c r="H5" s="99"/>
      <c r="I5" s="99"/>
    </row>
    <row r="6" spans="1:9" ht="54.75" customHeight="1" thickBot="1" x14ac:dyDescent="0.45">
      <c r="A6" s="105" t="s">
        <v>115</v>
      </c>
      <c r="B6" s="106" t="s">
        <v>116</v>
      </c>
      <c r="C6" s="105" t="s">
        <v>117</v>
      </c>
      <c r="D6" s="107" t="s">
        <v>213</v>
      </c>
      <c r="E6" s="107" t="s">
        <v>207</v>
      </c>
      <c r="F6" s="108" t="s">
        <v>214</v>
      </c>
      <c r="G6" s="92"/>
    </row>
    <row r="7" spans="1:9" ht="60.75" customHeight="1" thickBot="1" x14ac:dyDescent="0.45">
      <c r="A7" s="102">
        <v>12</v>
      </c>
      <c r="B7" s="101" t="s">
        <v>208</v>
      </c>
      <c r="C7" s="102" t="s">
        <v>119</v>
      </c>
      <c r="D7" s="103">
        <v>20833.330000000002</v>
      </c>
      <c r="E7" s="103">
        <v>249999.96</v>
      </c>
      <c r="F7" s="104">
        <v>250000</v>
      </c>
      <c r="G7" s="92"/>
    </row>
    <row r="8" spans="1:9" ht="36.75" customHeight="1" x14ac:dyDescent="0.4">
      <c r="A8" s="99"/>
      <c r="B8" s="92"/>
      <c r="C8" s="99"/>
      <c r="D8" s="93"/>
      <c r="E8" s="93"/>
      <c r="F8" s="95"/>
      <c r="G8" s="92"/>
    </row>
    <row r="9" spans="1:9" ht="19.5" x14ac:dyDescent="0.4">
      <c r="A9" s="92"/>
      <c r="B9" s="92"/>
      <c r="C9" s="99"/>
      <c r="D9" s="99"/>
      <c r="E9" s="99"/>
      <c r="F9" s="99"/>
      <c r="G9" s="92"/>
    </row>
    <row r="10" spans="1:9" ht="19.5" x14ac:dyDescent="0.4">
      <c r="A10" s="92"/>
      <c r="B10" s="92"/>
      <c r="C10" s="99"/>
      <c r="D10" s="99"/>
      <c r="E10" s="99"/>
      <c r="F10" s="99"/>
      <c r="G10" s="92"/>
    </row>
    <row r="11" spans="1:9" x14ac:dyDescent="0.25">
      <c r="C11" s="94"/>
      <c r="D11" s="94"/>
      <c r="E11" s="94"/>
      <c r="F11" s="94"/>
    </row>
  </sheetData>
  <mergeCells count="4">
    <mergeCell ref="A1:G1"/>
    <mergeCell ref="A2:G2"/>
    <mergeCell ref="A3:G3"/>
    <mergeCell ref="B4:F4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1"/>
  <sheetViews>
    <sheetView workbookViewId="0">
      <selection activeCell="B23" sqref="B23"/>
    </sheetView>
  </sheetViews>
  <sheetFormatPr baseColWidth="10" defaultRowHeight="15" x14ac:dyDescent="0.25"/>
  <cols>
    <col min="1" max="1" width="14.85546875" customWidth="1"/>
    <col min="2" max="2" width="44.28515625" customWidth="1"/>
    <col min="3" max="3" width="14.7109375" customWidth="1"/>
    <col min="4" max="4" width="18.28515625" customWidth="1"/>
    <col min="5" max="5" width="17.7109375" customWidth="1"/>
    <col min="6" max="6" width="23.85546875" customWidth="1"/>
    <col min="7" max="7" width="4.5703125" customWidth="1"/>
  </cols>
  <sheetData>
    <row r="1" spans="1:9" ht="29.2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33.75" customHeight="1" x14ac:dyDescent="0.4">
      <c r="A2" s="113" t="s">
        <v>157</v>
      </c>
      <c r="B2" s="113"/>
      <c r="C2" s="113"/>
      <c r="D2" s="113"/>
      <c r="E2" s="113"/>
      <c r="F2" s="113"/>
      <c r="G2" s="113"/>
      <c r="H2" s="99"/>
      <c r="I2" s="99"/>
    </row>
    <row r="3" spans="1:9" ht="33.75" customHeight="1" x14ac:dyDescent="0.45">
      <c r="A3" s="115" t="s">
        <v>205</v>
      </c>
      <c r="B3" s="115"/>
      <c r="C3" s="115"/>
      <c r="D3" s="115"/>
      <c r="E3" s="115"/>
      <c r="F3" s="115"/>
      <c r="G3" s="115"/>
      <c r="H3" s="99"/>
      <c r="I3" s="99"/>
    </row>
    <row r="4" spans="1:9" ht="23.25" customHeight="1" x14ac:dyDescent="0.4">
      <c r="A4" s="99">
        <v>31701</v>
      </c>
      <c r="B4" s="113" t="s">
        <v>204</v>
      </c>
      <c r="C4" s="113"/>
      <c r="D4" s="113"/>
      <c r="E4" s="113"/>
      <c r="F4" s="113"/>
      <c r="G4" s="99"/>
      <c r="H4" s="99"/>
      <c r="I4" s="99"/>
    </row>
    <row r="5" spans="1:9" ht="20.25" customHeight="1" thickBot="1" x14ac:dyDescent="0.45">
      <c r="A5" s="99"/>
      <c r="B5" s="99"/>
      <c r="C5" s="99"/>
      <c r="D5" s="99"/>
      <c r="E5" s="99"/>
      <c r="F5" s="99"/>
      <c r="G5" s="99"/>
      <c r="H5" s="99"/>
      <c r="I5" s="99"/>
    </row>
    <row r="6" spans="1:9" ht="54.75" customHeight="1" thickBot="1" x14ac:dyDescent="0.45">
      <c r="A6" s="105" t="s">
        <v>115</v>
      </c>
      <c r="B6" s="106" t="s">
        <v>116</v>
      </c>
      <c r="C6" s="105" t="s">
        <v>117</v>
      </c>
      <c r="D6" s="107" t="s">
        <v>213</v>
      </c>
      <c r="E6" s="107" t="s">
        <v>207</v>
      </c>
      <c r="F6" s="105" t="s">
        <v>214</v>
      </c>
      <c r="G6" s="92"/>
    </row>
    <row r="7" spans="1:9" ht="60.75" customHeight="1" thickBot="1" x14ac:dyDescent="0.45">
      <c r="A7" s="102">
        <v>12</v>
      </c>
      <c r="B7" s="101" t="s">
        <v>215</v>
      </c>
      <c r="C7" s="102" t="s">
        <v>119</v>
      </c>
      <c r="D7" s="103">
        <v>7413.16</v>
      </c>
      <c r="E7" s="103">
        <v>88957.92</v>
      </c>
      <c r="F7" s="104">
        <v>88958</v>
      </c>
      <c r="G7" s="92"/>
    </row>
    <row r="8" spans="1:9" ht="36.75" customHeight="1" x14ac:dyDescent="0.4">
      <c r="A8" s="99"/>
      <c r="B8" s="92"/>
      <c r="C8" s="99"/>
      <c r="D8" s="93"/>
      <c r="E8" s="93"/>
      <c r="F8" s="95"/>
      <c r="G8" s="92"/>
    </row>
    <row r="9" spans="1:9" ht="19.5" x14ac:dyDescent="0.4">
      <c r="A9" s="92"/>
      <c r="B9" s="92"/>
      <c r="C9" s="99"/>
      <c r="D9" s="99"/>
      <c r="E9" s="99"/>
      <c r="F9" s="99"/>
      <c r="G9" s="92"/>
    </row>
    <row r="10" spans="1:9" ht="19.5" x14ac:dyDescent="0.4">
      <c r="A10" s="92"/>
      <c r="B10" s="92"/>
      <c r="C10" s="99"/>
      <c r="D10" s="99"/>
      <c r="E10" s="99"/>
      <c r="F10" s="99"/>
      <c r="G10" s="92"/>
    </row>
    <row r="11" spans="1:9" x14ac:dyDescent="0.25">
      <c r="C11" s="94"/>
      <c r="D11" s="94"/>
      <c r="E11" s="94"/>
      <c r="F11" s="94"/>
    </row>
  </sheetData>
  <mergeCells count="4">
    <mergeCell ref="A1:G1"/>
    <mergeCell ref="A2:G2"/>
    <mergeCell ref="A3:G3"/>
    <mergeCell ref="B4:F4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11"/>
  <sheetViews>
    <sheetView workbookViewId="0">
      <selection activeCell="B17" sqref="B17"/>
    </sheetView>
  </sheetViews>
  <sheetFormatPr baseColWidth="10" defaultRowHeight="15" x14ac:dyDescent="0.25"/>
  <cols>
    <col min="1" max="1" width="14.85546875" customWidth="1"/>
    <col min="2" max="2" width="44.28515625" customWidth="1"/>
    <col min="3" max="3" width="14.7109375" customWidth="1"/>
    <col min="4" max="4" width="18.28515625" customWidth="1"/>
    <col min="5" max="5" width="17.7109375" customWidth="1"/>
    <col min="6" max="6" width="23.85546875" customWidth="1"/>
    <col min="7" max="7" width="4.5703125" customWidth="1"/>
  </cols>
  <sheetData>
    <row r="1" spans="1:9" ht="29.2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33.75" customHeight="1" x14ac:dyDescent="0.4">
      <c r="A2" s="113" t="s">
        <v>157</v>
      </c>
      <c r="B2" s="113"/>
      <c r="C2" s="113"/>
      <c r="D2" s="113"/>
      <c r="E2" s="113"/>
      <c r="F2" s="113"/>
      <c r="G2" s="113"/>
      <c r="H2" s="99"/>
      <c r="I2" s="99"/>
    </row>
    <row r="3" spans="1:9" ht="33.75" customHeight="1" x14ac:dyDescent="0.45">
      <c r="A3" s="115" t="s">
        <v>212</v>
      </c>
      <c r="B3" s="115"/>
      <c r="C3" s="115"/>
      <c r="D3" s="115"/>
      <c r="E3" s="115"/>
      <c r="F3" s="115"/>
      <c r="G3" s="115"/>
      <c r="H3" s="99"/>
      <c r="I3" s="99"/>
    </row>
    <row r="4" spans="1:9" ht="23.25" customHeight="1" x14ac:dyDescent="0.4">
      <c r="A4" s="99">
        <v>32201</v>
      </c>
      <c r="B4" s="113" t="s">
        <v>218</v>
      </c>
      <c r="C4" s="113"/>
      <c r="D4" s="113"/>
      <c r="E4" s="113"/>
      <c r="F4" s="113"/>
      <c r="G4" s="99"/>
      <c r="H4" s="99"/>
      <c r="I4" s="99"/>
    </row>
    <row r="5" spans="1:9" ht="20.25" customHeight="1" thickBot="1" x14ac:dyDescent="0.45">
      <c r="A5" s="99"/>
      <c r="B5" s="99"/>
      <c r="C5" s="99"/>
      <c r="D5" s="99"/>
      <c r="E5" s="99"/>
      <c r="F5" s="99"/>
      <c r="G5" s="99"/>
      <c r="H5" s="99"/>
      <c r="I5" s="99"/>
    </row>
    <row r="6" spans="1:9" ht="54.75" customHeight="1" thickBot="1" x14ac:dyDescent="0.45">
      <c r="A6" s="105" t="s">
        <v>115</v>
      </c>
      <c r="B6" s="106" t="s">
        <v>116</v>
      </c>
      <c r="C6" s="105" t="s">
        <v>117</v>
      </c>
      <c r="D6" s="107" t="s">
        <v>213</v>
      </c>
      <c r="E6" s="107" t="s">
        <v>207</v>
      </c>
      <c r="F6" s="105" t="s">
        <v>214</v>
      </c>
      <c r="G6" s="92"/>
    </row>
    <row r="7" spans="1:9" ht="60.75" customHeight="1" thickBot="1" x14ac:dyDescent="0.45">
      <c r="A7" s="102">
        <v>12</v>
      </c>
      <c r="B7" s="101" t="s">
        <v>218</v>
      </c>
      <c r="C7" s="102" t="s">
        <v>119</v>
      </c>
      <c r="D7" s="103">
        <v>28000</v>
      </c>
      <c r="E7" s="103">
        <v>336000</v>
      </c>
      <c r="F7" s="104">
        <v>70000</v>
      </c>
      <c r="G7" s="92"/>
    </row>
    <row r="8" spans="1:9" ht="36.75" customHeight="1" x14ac:dyDescent="0.4">
      <c r="A8" s="99"/>
      <c r="B8" s="92"/>
      <c r="C8" s="99"/>
      <c r="D8" s="93"/>
      <c r="E8" s="93"/>
      <c r="F8" s="95"/>
      <c r="G8" s="92"/>
    </row>
    <row r="9" spans="1:9" ht="19.5" x14ac:dyDescent="0.4">
      <c r="A9" s="92"/>
      <c r="B9" s="92"/>
      <c r="C9" s="99"/>
      <c r="D9" s="99"/>
      <c r="E9" s="99"/>
      <c r="F9" s="99"/>
      <c r="G9" s="92"/>
    </row>
    <row r="10" spans="1:9" ht="19.5" x14ac:dyDescent="0.4">
      <c r="A10" s="92"/>
      <c r="B10" s="92"/>
      <c r="C10" s="99"/>
      <c r="D10" s="99"/>
      <c r="E10" s="99"/>
      <c r="F10" s="99"/>
      <c r="G10" s="92"/>
    </row>
    <row r="11" spans="1:9" x14ac:dyDescent="0.25">
      <c r="C11" s="94"/>
      <c r="D11" s="94"/>
      <c r="E11" s="94"/>
      <c r="F11" s="94"/>
    </row>
  </sheetData>
  <mergeCells count="4">
    <mergeCell ref="A1:G1"/>
    <mergeCell ref="A2:G2"/>
    <mergeCell ref="A3:G3"/>
    <mergeCell ref="B4:F4"/>
  </mergeCells>
  <pageMargins left="0.25" right="0.25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10"/>
  <sheetViews>
    <sheetView workbookViewId="0">
      <selection activeCell="E18" sqref="E18"/>
    </sheetView>
  </sheetViews>
  <sheetFormatPr baseColWidth="10" defaultRowHeight="15" x14ac:dyDescent="0.25"/>
  <cols>
    <col min="1" max="1" width="14.85546875" customWidth="1"/>
    <col min="2" max="2" width="44.28515625" customWidth="1"/>
    <col min="3" max="3" width="14.7109375" customWidth="1"/>
    <col min="4" max="4" width="18.28515625" customWidth="1"/>
    <col min="5" max="5" width="17.7109375" customWidth="1"/>
    <col min="6" max="6" width="23.85546875" customWidth="1"/>
    <col min="7" max="7" width="4.5703125" customWidth="1"/>
  </cols>
  <sheetData>
    <row r="1" spans="1:9" ht="29.25" customHeight="1" x14ac:dyDescent="0.3">
      <c r="A1" s="112"/>
      <c r="B1" s="112"/>
      <c r="C1" s="112"/>
      <c r="D1" s="112"/>
      <c r="E1" s="112"/>
      <c r="F1" s="112"/>
      <c r="G1" s="112"/>
      <c r="H1" s="1"/>
      <c r="I1" s="1"/>
    </row>
    <row r="2" spans="1:9" ht="33.75" customHeight="1" x14ac:dyDescent="0.4">
      <c r="A2" s="113" t="s">
        <v>157</v>
      </c>
      <c r="B2" s="113"/>
      <c r="C2" s="113"/>
      <c r="D2" s="113"/>
      <c r="E2" s="113"/>
      <c r="F2" s="113"/>
      <c r="G2" s="113"/>
      <c r="H2" s="99"/>
      <c r="I2" s="99"/>
    </row>
    <row r="3" spans="1:9" ht="33.75" customHeight="1" x14ac:dyDescent="0.45">
      <c r="A3" s="115" t="s">
        <v>212</v>
      </c>
      <c r="B3" s="115"/>
      <c r="C3" s="115"/>
      <c r="D3" s="115"/>
      <c r="E3" s="115"/>
      <c r="F3" s="115"/>
      <c r="G3" s="115"/>
      <c r="H3" s="99"/>
      <c r="I3" s="99"/>
    </row>
    <row r="4" spans="1:9" ht="23.25" customHeight="1" x14ac:dyDescent="0.4">
      <c r="A4" s="99">
        <v>32301</v>
      </c>
      <c r="B4" s="113" t="s">
        <v>219</v>
      </c>
      <c r="C4" s="113"/>
      <c r="D4" s="113"/>
      <c r="E4" s="113"/>
      <c r="F4" s="113"/>
      <c r="G4" s="99"/>
      <c r="H4" s="99"/>
      <c r="I4" s="99"/>
    </row>
    <row r="5" spans="1:9" ht="20.25" customHeight="1" thickBot="1" x14ac:dyDescent="0.45">
      <c r="A5" s="99"/>
      <c r="B5" s="99"/>
      <c r="C5" s="99"/>
      <c r="D5" s="99"/>
      <c r="E5" s="99"/>
      <c r="F5" s="99"/>
      <c r="G5" s="99"/>
      <c r="H5" s="99"/>
      <c r="I5" s="99"/>
    </row>
    <row r="6" spans="1:9" ht="54.75" customHeight="1" thickBot="1" x14ac:dyDescent="0.45">
      <c r="A6" s="105" t="s">
        <v>115</v>
      </c>
      <c r="B6" s="106" t="s">
        <v>116</v>
      </c>
      <c r="C6" s="105" t="s">
        <v>117</v>
      </c>
      <c r="D6" s="107" t="s">
        <v>213</v>
      </c>
      <c r="E6" s="107" t="s">
        <v>207</v>
      </c>
      <c r="F6" s="105" t="s">
        <v>214</v>
      </c>
      <c r="G6" s="92"/>
    </row>
    <row r="7" spans="1:9" ht="75" customHeight="1" thickBot="1" x14ac:dyDescent="0.45">
      <c r="A7" s="102">
        <v>12</v>
      </c>
      <c r="B7" s="101" t="s">
        <v>224</v>
      </c>
      <c r="C7" s="102" t="s">
        <v>119</v>
      </c>
      <c r="D7" s="103">
        <v>13312.5</v>
      </c>
      <c r="E7" s="103">
        <v>159750</v>
      </c>
      <c r="F7" s="104">
        <v>159750</v>
      </c>
      <c r="G7" s="92"/>
    </row>
    <row r="8" spans="1:9" ht="19.5" x14ac:dyDescent="0.4">
      <c r="A8" s="92"/>
      <c r="B8" s="92"/>
      <c r="C8" s="99"/>
      <c r="D8" s="99"/>
      <c r="E8" s="99"/>
      <c r="F8" s="99"/>
      <c r="G8" s="92"/>
    </row>
    <row r="9" spans="1:9" ht="19.5" x14ac:dyDescent="0.4">
      <c r="A9" s="92"/>
      <c r="B9" s="92"/>
      <c r="C9" s="99"/>
      <c r="D9" s="99"/>
      <c r="E9" s="99"/>
      <c r="F9" s="99"/>
      <c r="G9" s="92"/>
    </row>
    <row r="10" spans="1:9" x14ac:dyDescent="0.25">
      <c r="C10" s="94"/>
      <c r="D10" s="94"/>
      <c r="E10" s="94"/>
      <c r="F10" s="94"/>
    </row>
  </sheetData>
  <mergeCells count="4">
    <mergeCell ref="A1:G1"/>
    <mergeCell ref="A2:G2"/>
    <mergeCell ref="A3:G3"/>
    <mergeCell ref="B4:F4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PAPELERIA</vt:lpstr>
      <vt:lpstr>LIMPIEZA</vt:lpstr>
      <vt:lpstr>CONSUMIBLES</vt:lpstr>
      <vt:lpstr>COMBUSTIBLES Y LUBR</vt:lpstr>
      <vt:lpstr>SERVS GRALES LUZ</vt:lpstr>
      <vt:lpstr>SERVS GRALES TELEFONO</vt:lpstr>
      <vt:lpstr>SERVS GRALES INTERNET</vt:lpstr>
      <vt:lpstr>SERVS ARREND EDIFICIOS</vt:lpstr>
      <vt:lpstr>SERVS ARREND EQUIPOS</vt:lpstr>
      <vt:lpstr>INFORME DE  GOBIERNO</vt:lpstr>
      <vt:lpstr>MANTTO AIRE ACOND</vt:lpstr>
      <vt:lpstr>REP Y MANTTO EQUIPO TRANS</vt:lpstr>
      <vt:lpstr>SEGUROS VEHICULOS</vt:lpstr>
      <vt:lpstr>PRODUCT MENORES HULE LLANTAS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Delia Polanco Mora</dc:creator>
  <cp:lastModifiedBy>saf163</cp:lastModifiedBy>
  <cp:lastPrinted>2020-11-03T21:45:46Z</cp:lastPrinted>
  <dcterms:created xsi:type="dcterms:W3CDTF">2014-09-30T16:12:12Z</dcterms:created>
  <dcterms:modified xsi:type="dcterms:W3CDTF">2021-03-25T18:08:38Z</dcterms:modified>
</cp:coreProperties>
</file>